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xr:revisionPtr revIDLastSave="0" documentId="8_{03167A07-7FC0-4F78-92AF-D839B7374C3D}" xr6:coauthVersionLast="47" xr6:coauthVersionMax="47" xr10:uidLastSave="{00000000-0000-0000-0000-000000000000}"/>
  <bookViews>
    <workbookView xWindow="-120" yWindow="-120" windowWidth="20730" windowHeight="11160" xr2:uid="{685DDFE7-501F-44B0-95FC-3A2502E9F77C}"/>
  </bookViews>
  <sheets>
    <sheet name="model portfolio boundaries" sheetId="11" r:id="rId1"/>
    <sheet name="Dynamic" sheetId="2" r:id="rId2"/>
    <sheet name="Credit" sheetId="3" r:id="rId3"/>
    <sheet name="Gilt contant" sheetId="5" r:id="rId4"/>
    <sheet name="Gilt" sheetId="6" r:id="rId5"/>
    <sheet name="Long Term" sheetId="7" r:id="rId6"/>
    <sheet name="Med to long" sheetId="8" r:id="rId7"/>
    <sheet name="Medium" sheetId="9" r:id="rId8"/>
    <sheet name="bpsu" sheetId="10" r:id="rId9"/>
    <sheet name="cbf" sheetId="12" r:id="rId10"/>
    <sheet name="stf" sheetId="13" r:id="rId11"/>
    <sheet name="ldf" sheetId="14" r:id="rId12"/>
    <sheet name="mmf" sheetId="15" r:id="rId13"/>
    <sheet name="usdf" sheetId="16" r:id="rId14"/>
    <sheet name="liquid" sheetId="17"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7" l="1"/>
  <c r="F38" i="17" s="1"/>
  <c r="B38" i="17"/>
  <c r="B37" i="17"/>
  <c r="B36" i="17"/>
  <c r="B35" i="17"/>
  <c r="B34" i="17"/>
  <c r="B33" i="17"/>
  <c r="B32" i="17"/>
  <c r="B40" i="17" s="1"/>
  <c r="G27" i="17"/>
  <c r="G26" i="17"/>
  <c r="G37" i="17" s="1"/>
  <c r="F37" i="17" s="1"/>
  <c r="F24" i="17"/>
  <c r="F29" i="17" s="1"/>
  <c r="D24" i="17"/>
  <c r="C24" i="17"/>
  <c r="B24" i="17"/>
  <c r="B29" i="17" s="1"/>
  <c r="G23" i="17"/>
  <c r="G22" i="17"/>
  <c r="G21" i="17"/>
  <c r="G19" i="17"/>
  <c r="G18" i="17"/>
  <c r="G17" i="17"/>
  <c r="G15" i="17"/>
  <c r="G14" i="17"/>
  <c r="G13" i="17"/>
  <c r="G11" i="17"/>
  <c r="E11" i="17"/>
  <c r="G10" i="17"/>
  <c r="E10" i="17"/>
  <c r="G9" i="17"/>
  <c r="E9" i="17"/>
  <c r="G7" i="17"/>
  <c r="G36" i="17" s="1"/>
  <c r="F36" i="17" s="1"/>
  <c r="E7" i="17"/>
  <c r="G6" i="17"/>
  <c r="G35" i="17" s="1"/>
  <c r="F35" i="17" s="1"/>
  <c r="E6" i="17"/>
  <c r="G5" i="17"/>
  <c r="G34" i="17" s="1"/>
  <c r="F34" i="17" s="1"/>
  <c r="E5" i="17"/>
  <c r="E24" i="17" s="1"/>
  <c r="G3" i="17"/>
  <c r="G33" i="17" s="1"/>
  <c r="F33" i="17" s="1"/>
  <c r="E3" i="17"/>
  <c r="G2" i="17"/>
  <c r="G32" i="17" s="1"/>
  <c r="F32" i="17" s="1"/>
  <c r="E2" i="17"/>
  <c r="E38" i="16"/>
  <c r="D38" i="16" s="1"/>
  <c r="B38" i="16"/>
  <c r="B37" i="16"/>
  <c r="B36" i="16"/>
  <c r="B35" i="16"/>
  <c r="B34" i="16"/>
  <c r="B33" i="16"/>
  <c r="B32" i="16"/>
  <c r="B40" i="16" s="1"/>
  <c r="E27" i="16"/>
  <c r="E26" i="16"/>
  <c r="E37" i="16" s="1"/>
  <c r="D37" i="16" s="1"/>
  <c r="G24" i="16"/>
  <c r="D24" i="16"/>
  <c r="D29" i="16" s="1"/>
  <c r="B24" i="16"/>
  <c r="B29" i="16" s="1"/>
  <c r="H23" i="16"/>
  <c r="H22" i="16"/>
  <c r="H21" i="16"/>
  <c r="H19" i="16"/>
  <c r="H18" i="16"/>
  <c r="H17" i="16"/>
  <c r="E17" i="16"/>
  <c r="H15" i="16"/>
  <c r="E15" i="16"/>
  <c r="H14" i="16"/>
  <c r="E14" i="16"/>
  <c r="H13" i="16"/>
  <c r="E13" i="16"/>
  <c r="H11" i="16"/>
  <c r="E11" i="16"/>
  <c r="E36" i="16" s="1"/>
  <c r="D36" i="16" s="1"/>
  <c r="H10" i="16"/>
  <c r="E10" i="16"/>
  <c r="H9" i="16"/>
  <c r="E9" i="16"/>
  <c r="H7" i="16"/>
  <c r="H6" i="16"/>
  <c r="C6" i="16"/>
  <c r="E6" i="16" s="1"/>
  <c r="E35" i="16" s="1"/>
  <c r="D35" i="16" s="1"/>
  <c r="H5" i="16"/>
  <c r="C5" i="16"/>
  <c r="E5" i="16" s="1"/>
  <c r="E34" i="16" s="1"/>
  <c r="D34" i="16" s="1"/>
  <c r="H3" i="16"/>
  <c r="E3" i="16"/>
  <c r="E33" i="16" s="1"/>
  <c r="D33" i="16" s="1"/>
  <c r="C3" i="16"/>
  <c r="H2" i="16"/>
  <c r="E2" i="16"/>
  <c r="E32" i="16" s="1"/>
  <c r="D32" i="16" s="1"/>
  <c r="C2" i="16"/>
  <c r="D38" i="15"/>
  <c r="C38" i="15"/>
  <c r="B38" i="15"/>
  <c r="B37" i="15"/>
  <c r="D36" i="15"/>
  <c r="B36" i="15"/>
  <c r="C36" i="15" s="1"/>
  <c r="D35" i="15"/>
  <c r="C35" i="15" s="1"/>
  <c r="B35" i="15"/>
  <c r="D34" i="15"/>
  <c r="C34" i="15" s="1"/>
  <c r="B34" i="15"/>
  <c r="D33" i="15"/>
  <c r="B33" i="15"/>
  <c r="C33" i="15" s="1"/>
  <c r="D32" i="15"/>
  <c r="B32" i="15"/>
  <c r="B40" i="15" s="1"/>
  <c r="D27" i="15"/>
  <c r="D26" i="15"/>
  <c r="D37" i="15" s="1"/>
  <c r="C37" i="15" s="1"/>
  <c r="F24" i="15"/>
  <c r="D24" i="15"/>
  <c r="C24" i="15"/>
  <c r="C29" i="15" s="1"/>
  <c r="B24" i="15"/>
  <c r="B29" i="15" s="1"/>
  <c r="G23" i="15"/>
  <c r="G22" i="15"/>
  <c r="G21" i="15"/>
  <c r="G19" i="15"/>
  <c r="G18" i="15"/>
  <c r="G17" i="15"/>
  <c r="G15" i="15"/>
  <c r="G14" i="15"/>
  <c r="G13" i="15"/>
  <c r="G11" i="15"/>
  <c r="E11" i="15"/>
  <c r="G10" i="15"/>
  <c r="E10" i="15"/>
  <c r="G9" i="15"/>
  <c r="E9" i="15"/>
  <c r="G7" i="15"/>
  <c r="E7" i="15"/>
  <c r="G6" i="15"/>
  <c r="E6" i="15"/>
  <c r="G5" i="15"/>
  <c r="E5" i="15"/>
  <c r="G3" i="15"/>
  <c r="E3" i="15"/>
  <c r="E24" i="15" s="1"/>
  <c r="G2" i="15"/>
  <c r="E2" i="15"/>
  <c r="D38" i="14"/>
  <c r="C38" i="14" s="1"/>
  <c r="B38" i="14"/>
  <c r="B37" i="14"/>
  <c r="D36" i="14"/>
  <c r="B36" i="14"/>
  <c r="B40" i="14" s="1"/>
  <c r="D35" i="14"/>
  <c r="B35" i="14"/>
  <c r="C35" i="14" s="1"/>
  <c r="D34" i="14"/>
  <c r="C34" i="14" s="1"/>
  <c r="B34" i="14"/>
  <c r="D33" i="14"/>
  <c r="C33" i="14"/>
  <c r="B33" i="14"/>
  <c r="D32" i="14"/>
  <c r="B32" i="14"/>
  <c r="C32" i="14" s="1"/>
  <c r="D27" i="14"/>
  <c r="D26" i="14"/>
  <c r="D37" i="14" s="1"/>
  <c r="C37" i="14" s="1"/>
  <c r="F24" i="14"/>
  <c r="D24" i="14"/>
  <c r="C24" i="14"/>
  <c r="C29" i="14" s="1"/>
  <c r="B24" i="14"/>
  <c r="B29" i="14" s="1"/>
  <c r="G23" i="14"/>
  <c r="G22" i="14"/>
  <c r="G21" i="14"/>
  <c r="G19" i="14"/>
  <c r="G18" i="14"/>
  <c r="G17" i="14"/>
  <c r="E17" i="14"/>
  <c r="G15" i="14"/>
  <c r="E15" i="14"/>
  <c r="G14" i="14"/>
  <c r="E14" i="14"/>
  <c r="G13" i="14"/>
  <c r="E13" i="14"/>
  <c r="G11" i="14"/>
  <c r="E11" i="14"/>
  <c r="G10" i="14"/>
  <c r="E10" i="14"/>
  <c r="G9" i="14"/>
  <c r="E9" i="14"/>
  <c r="G7" i="14"/>
  <c r="E7" i="14"/>
  <c r="G6" i="14"/>
  <c r="E6" i="14"/>
  <c r="G5" i="14"/>
  <c r="E5" i="14"/>
  <c r="G3" i="14"/>
  <c r="E3" i="14"/>
  <c r="G2" i="14"/>
  <c r="E2" i="14"/>
  <c r="E24" i="14" s="1"/>
  <c r="B38" i="13"/>
  <c r="D37" i="13"/>
  <c r="C37" i="13" s="1"/>
  <c r="B37" i="13"/>
  <c r="D36" i="13"/>
  <c r="C36" i="13" s="1"/>
  <c r="B36" i="13"/>
  <c r="D35" i="13"/>
  <c r="B35" i="13"/>
  <c r="C35" i="13" s="1"/>
  <c r="D34" i="13"/>
  <c r="C34" i="13" s="1"/>
  <c r="B34" i="13"/>
  <c r="D33" i="13"/>
  <c r="C33" i="13" s="1"/>
  <c r="B33" i="13"/>
  <c r="D32" i="13"/>
  <c r="C32" i="13"/>
  <c r="B32" i="13"/>
  <c r="B40" i="13" s="1"/>
  <c r="B29" i="13"/>
  <c r="D27" i="13"/>
  <c r="D38" i="13" s="1"/>
  <c r="C38" i="13" s="1"/>
  <c r="D26" i="13"/>
  <c r="F24" i="13"/>
  <c r="D24" i="13"/>
  <c r="C24" i="13"/>
  <c r="C29" i="13" s="1"/>
  <c r="B24" i="13"/>
  <c r="G23" i="13"/>
  <c r="G22" i="13"/>
  <c r="G21" i="13"/>
  <c r="G19" i="13"/>
  <c r="G18" i="13"/>
  <c r="G17" i="13"/>
  <c r="E17" i="13"/>
  <c r="G15" i="13"/>
  <c r="E15" i="13"/>
  <c r="G14" i="13"/>
  <c r="E14" i="13"/>
  <c r="G13" i="13"/>
  <c r="E13" i="13"/>
  <c r="G11" i="13"/>
  <c r="G10" i="13"/>
  <c r="E10" i="13"/>
  <c r="G9" i="13"/>
  <c r="E9" i="13"/>
  <c r="G7" i="13"/>
  <c r="G6" i="13"/>
  <c r="E6" i="13"/>
  <c r="G5" i="13"/>
  <c r="E5" i="13"/>
  <c r="K3" i="13"/>
  <c r="G3" i="13"/>
  <c r="E3" i="13"/>
  <c r="G2" i="13"/>
  <c r="E2" i="13"/>
  <c r="E24" i="13" s="1"/>
  <c r="B40" i="12"/>
  <c r="B38" i="12"/>
  <c r="B37" i="12"/>
  <c r="D36" i="12"/>
  <c r="C36" i="12"/>
  <c r="B36" i="12"/>
  <c r="D35" i="12"/>
  <c r="C35" i="12" s="1"/>
  <c r="B35" i="12"/>
  <c r="D34" i="12"/>
  <c r="C34" i="12"/>
  <c r="B34" i="12"/>
  <c r="D33" i="12"/>
  <c r="C33" i="12" s="1"/>
  <c r="B33" i="12"/>
  <c r="D32" i="12"/>
  <c r="C32" i="12" s="1"/>
  <c r="B32" i="12"/>
  <c r="C29" i="12"/>
  <c r="D27" i="12"/>
  <c r="D38" i="12" s="1"/>
  <c r="C38" i="12" s="1"/>
  <c r="D26" i="12"/>
  <c r="D37" i="12" s="1"/>
  <c r="C37" i="12" s="1"/>
  <c r="F24" i="12"/>
  <c r="D24" i="12"/>
  <c r="C24" i="12"/>
  <c r="B24" i="12"/>
  <c r="B29" i="12" s="1"/>
  <c r="G23" i="12"/>
  <c r="G22" i="12"/>
  <c r="G21" i="12"/>
  <c r="G19" i="12"/>
  <c r="G18" i="12"/>
  <c r="G17" i="12"/>
  <c r="E17" i="12"/>
  <c r="G15" i="12"/>
  <c r="E15" i="12"/>
  <c r="G14" i="12"/>
  <c r="E14" i="12"/>
  <c r="G13" i="12"/>
  <c r="E13" i="12"/>
  <c r="G11" i="12"/>
  <c r="G10" i="12"/>
  <c r="G9" i="12"/>
  <c r="G7" i="12"/>
  <c r="G6" i="12"/>
  <c r="G5" i="12"/>
  <c r="G3" i="12"/>
  <c r="E3" i="12"/>
  <c r="E24" i="12" s="1"/>
  <c r="G2" i="12"/>
  <c r="E2" i="12"/>
  <c r="D38" i="10"/>
  <c r="C38" i="10" s="1"/>
  <c r="B38" i="10"/>
  <c r="B37" i="10"/>
  <c r="D36" i="10"/>
  <c r="C36" i="10" s="1"/>
  <c r="B36" i="10"/>
  <c r="D35" i="10"/>
  <c r="C35" i="10" s="1"/>
  <c r="B35" i="10"/>
  <c r="D34" i="10"/>
  <c r="C34" i="10" s="1"/>
  <c r="B34" i="10"/>
  <c r="D33" i="10"/>
  <c r="C33" i="10"/>
  <c r="B33" i="10"/>
  <c r="B40" i="10" s="1"/>
  <c r="D32" i="10"/>
  <c r="C32" i="10" s="1"/>
  <c r="B32" i="10"/>
  <c r="B29" i="10"/>
  <c r="D27" i="10"/>
  <c r="D26" i="10"/>
  <c r="D37" i="10" s="1"/>
  <c r="C37" i="10" s="1"/>
  <c r="F24" i="10"/>
  <c r="D24" i="10"/>
  <c r="C24" i="10"/>
  <c r="C29" i="10" s="1"/>
  <c r="B24" i="10"/>
  <c r="G23" i="10"/>
  <c r="G22" i="10"/>
  <c r="G21" i="10"/>
  <c r="G19" i="10"/>
  <c r="G18" i="10"/>
  <c r="G17" i="10"/>
  <c r="G15" i="10"/>
  <c r="E15" i="10"/>
  <c r="G14" i="10"/>
  <c r="E14" i="10"/>
  <c r="G13" i="10"/>
  <c r="E13" i="10"/>
  <c r="G11" i="10"/>
  <c r="G10" i="10"/>
  <c r="G9" i="10"/>
  <c r="E9" i="10"/>
  <c r="G7" i="10"/>
  <c r="G6" i="10"/>
  <c r="E6" i="10"/>
  <c r="G5" i="10"/>
  <c r="E5" i="10"/>
  <c r="G3" i="10"/>
  <c r="E3" i="10"/>
  <c r="G2" i="10"/>
  <c r="E2" i="10"/>
  <c r="E24" i="10" s="1"/>
  <c r="B40" i="9"/>
  <c r="B38" i="9"/>
  <c r="B37" i="9"/>
  <c r="D36" i="9"/>
  <c r="C36" i="9"/>
  <c r="B36" i="9"/>
  <c r="D35" i="9"/>
  <c r="C35" i="9" s="1"/>
  <c r="B35" i="9"/>
  <c r="D34" i="9"/>
  <c r="C34" i="9"/>
  <c r="B34" i="9"/>
  <c r="D33" i="9"/>
  <c r="C33" i="9" s="1"/>
  <c r="B33" i="9"/>
  <c r="D32" i="9"/>
  <c r="C32" i="9"/>
  <c r="B32" i="9"/>
  <c r="D27" i="9"/>
  <c r="D38" i="9" s="1"/>
  <c r="C38" i="9" s="1"/>
  <c r="D26" i="9"/>
  <c r="D37" i="9" s="1"/>
  <c r="C37" i="9" s="1"/>
  <c r="F24" i="9"/>
  <c r="D24" i="9"/>
  <c r="B24" i="9"/>
  <c r="B29" i="9" s="1"/>
  <c r="G23" i="9"/>
  <c r="G22" i="9"/>
  <c r="G21" i="9"/>
  <c r="G19" i="9"/>
  <c r="G18" i="9"/>
  <c r="G17" i="9"/>
  <c r="G15" i="9"/>
  <c r="E15" i="9"/>
  <c r="G14" i="9"/>
  <c r="E14" i="9"/>
  <c r="G13" i="9"/>
  <c r="E13" i="9"/>
  <c r="G11" i="9"/>
  <c r="G10" i="9"/>
  <c r="G9" i="9"/>
  <c r="G7" i="9"/>
  <c r="G6" i="9"/>
  <c r="G5" i="9"/>
  <c r="G3" i="9"/>
  <c r="E3" i="9"/>
  <c r="G2" i="9"/>
  <c r="E2" i="9"/>
  <c r="E24" i="9" s="1"/>
  <c r="C2" i="9"/>
  <c r="C24" i="9" s="1"/>
  <c r="C29" i="9" s="1"/>
  <c r="D38" i="8"/>
  <c r="C38" i="8" s="1"/>
  <c r="B38" i="8"/>
  <c r="B37" i="8"/>
  <c r="D36" i="8"/>
  <c r="C36" i="8" s="1"/>
  <c r="B36" i="8"/>
  <c r="D35" i="8"/>
  <c r="C35" i="8" s="1"/>
  <c r="B35" i="8"/>
  <c r="D34" i="8"/>
  <c r="C34" i="8" s="1"/>
  <c r="B34" i="8"/>
  <c r="D33" i="8"/>
  <c r="C33" i="8"/>
  <c r="B33" i="8"/>
  <c r="B40" i="8" s="1"/>
  <c r="D32" i="8"/>
  <c r="C32" i="8" s="1"/>
  <c r="B32" i="8"/>
  <c r="B29" i="8"/>
  <c r="D27" i="8"/>
  <c r="D26" i="8"/>
  <c r="D37" i="8" s="1"/>
  <c r="C37" i="8" s="1"/>
  <c r="F24" i="8"/>
  <c r="D24" i="8"/>
  <c r="B24" i="8"/>
  <c r="G23" i="8"/>
  <c r="G22" i="8"/>
  <c r="G21" i="8"/>
  <c r="G19" i="8"/>
  <c r="G18" i="8"/>
  <c r="G17" i="8"/>
  <c r="G15" i="8"/>
  <c r="E15" i="8"/>
  <c r="G14" i="8"/>
  <c r="E14" i="8"/>
  <c r="G13" i="8"/>
  <c r="E13" i="8"/>
  <c r="G11" i="8"/>
  <c r="G10" i="8"/>
  <c r="G9" i="8"/>
  <c r="G7" i="8"/>
  <c r="G6" i="8"/>
  <c r="G5" i="8"/>
  <c r="G3" i="8"/>
  <c r="E3" i="8"/>
  <c r="G2" i="8"/>
  <c r="C2" i="8"/>
  <c r="C24" i="8" s="1"/>
  <c r="C29" i="8" s="1"/>
  <c r="B38" i="7"/>
  <c r="D37" i="7"/>
  <c r="C37" i="7" s="1"/>
  <c r="B37" i="7"/>
  <c r="D36" i="7"/>
  <c r="C36" i="7"/>
  <c r="B36" i="7"/>
  <c r="D35" i="7"/>
  <c r="C35" i="7" s="1"/>
  <c r="B35" i="7"/>
  <c r="D34" i="7"/>
  <c r="C34" i="7"/>
  <c r="B34" i="7"/>
  <c r="D33" i="7"/>
  <c r="C33" i="7" s="1"/>
  <c r="B33" i="7"/>
  <c r="B40" i="7" s="1"/>
  <c r="D32" i="7"/>
  <c r="C32" i="7" s="1"/>
  <c r="C40" i="7" s="1"/>
  <c r="B32" i="7"/>
  <c r="D27" i="7"/>
  <c r="D38" i="7" s="1"/>
  <c r="C38" i="7" s="1"/>
  <c r="D26" i="7"/>
  <c r="F24" i="7"/>
  <c r="D24" i="7"/>
  <c r="C24" i="7"/>
  <c r="B24" i="7"/>
  <c r="C29" i="7" s="1"/>
  <c r="G23" i="7"/>
  <c r="G22" i="7"/>
  <c r="G21" i="7"/>
  <c r="G19" i="7"/>
  <c r="G18" i="7"/>
  <c r="G17" i="7"/>
  <c r="G15" i="7"/>
  <c r="E15" i="7"/>
  <c r="G14" i="7"/>
  <c r="E14" i="7"/>
  <c r="G13" i="7"/>
  <c r="E13" i="7"/>
  <c r="G11" i="7"/>
  <c r="G10" i="7"/>
  <c r="G9" i="7"/>
  <c r="G7" i="7"/>
  <c r="G6" i="7"/>
  <c r="G5" i="7"/>
  <c r="G3" i="7"/>
  <c r="E3" i="7"/>
  <c r="E24" i="7" s="1"/>
  <c r="G2" i="7"/>
  <c r="E2" i="7"/>
  <c r="B38" i="6"/>
  <c r="D37" i="6"/>
  <c r="C37" i="6" s="1"/>
  <c r="B37" i="6"/>
  <c r="D36" i="6"/>
  <c r="C36" i="6" s="1"/>
  <c r="B36" i="6"/>
  <c r="D35" i="6"/>
  <c r="C35" i="6" s="1"/>
  <c r="B35" i="6"/>
  <c r="D34" i="6"/>
  <c r="C34" i="6" s="1"/>
  <c r="B34" i="6"/>
  <c r="D33" i="6"/>
  <c r="C33" i="6" s="1"/>
  <c r="B33" i="6"/>
  <c r="D32" i="6"/>
  <c r="C32" i="6"/>
  <c r="B32" i="6"/>
  <c r="B40" i="6" s="1"/>
  <c r="C29" i="6"/>
  <c r="D27" i="6"/>
  <c r="D38" i="6" s="1"/>
  <c r="C38" i="6" s="1"/>
  <c r="D26" i="6"/>
  <c r="F24" i="6"/>
  <c r="B24" i="6"/>
  <c r="B29" i="6" s="1"/>
  <c r="G23" i="6"/>
  <c r="G22" i="6"/>
  <c r="G21" i="6"/>
  <c r="G19" i="6"/>
  <c r="G18" i="6"/>
  <c r="G17" i="6"/>
  <c r="G15" i="6"/>
  <c r="G14" i="6"/>
  <c r="G13" i="6"/>
  <c r="G11" i="6"/>
  <c r="G10" i="6"/>
  <c r="G9" i="6"/>
  <c r="G7" i="6"/>
  <c r="G6" i="6"/>
  <c r="G5" i="6"/>
  <c r="G3" i="6"/>
  <c r="G2" i="6"/>
  <c r="B38" i="5"/>
  <c r="D37" i="5"/>
  <c r="C37" i="5" s="1"/>
  <c r="B37" i="5"/>
  <c r="B36" i="5"/>
  <c r="B35" i="5"/>
  <c r="B34" i="5"/>
  <c r="B40" i="5" s="1"/>
  <c r="D33" i="5"/>
  <c r="C33" i="5" s="1"/>
  <c r="B33" i="5"/>
  <c r="B32" i="5"/>
  <c r="C29" i="5"/>
  <c r="B29" i="5"/>
  <c r="D27" i="5"/>
  <c r="D38" i="5" s="1"/>
  <c r="C38" i="5" s="1"/>
  <c r="D26" i="5"/>
  <c r="C24" i="5"/>
  <c r="B24" i="5"/>
  <c r="D23" i="5"/>
  <c r="D22" i="5"/>
  <c r="D21" i="5"/>
  <c r="D19" i="5"/>
  <c r="D36" i="5" s="1"/>
  <c r="C36" i="5" s="1"/>
  <c r="D18" i="5"/>
  <c r="D17" i="5"/>
  <c r="D15" i="5"/>
  <c r="D14" i="5"/>
  <c r="D13" i="5"/>
  <c r="D11" i="5"/>
  <c r="D10" i="5"/>
  <c r="D9" i="5"/>
  <c r="D34" i="5" s="1"/>
  <c r="C34" i="5" s="1"/>
  <c r="D7" i="5"/>
  <c r="D6" i="5"/>
  <c r="D35" i="5" s="1"/>
  <c r="C35" i="5" s="1"/>
  <c r="D5" i="5"/>
  <c r="D3" i="5"/>
  <c r="D2" i="5"/>
  <c r="D32" i="5" s="1"/>
  <c r="C32" i="5" s="1"/>
  <c r="B40" i="3"/>
  <c r="B38" i="3"/>
  <c r="B37" i="3"/>
  <c r="D36" i="3"/>
  <c r="C36" i="3"/>
  <c r="B36" i="3"/>
  <c r="D35" i="3"/>
  <c r="C35" i="3" s="1"/>
  <c r="B35" i="3"/>
  <c r="D34" i="3"/>
  <c r="C34" i="3"/>
  <c r="B34" i="3"/>
  <c r="D33" i="3"/>
  <c r="C33" i="3" s="1"/>
  <c r="B33" i="3"/>
  <c r="D32" i="3"/>
  <c r="C32" i="3"/>
  <c r="B32" i="3"/>
  <c r="D27" i="3"/>
  <c r="D38" i="3" s="1"/>
  <c r="C38" i="3" s="1"/>
  <c r="D26" i="3"/>
  <c r="D37" i="3" s="1"/>
  <c r="C37" i="3" s="1"/>
  <c r="F24" i="3"/>
  <c r="D24" i="3"/>
  <c r="B24" i="3"/>
  <c r="B29" i="3" s="1"/>
  <c r="G23" i="3"/>
  <c r="G22" i="3"/>
  <c r="G21" i="3"/>
  <c r="G19" i="3"/>
  <c r="G18" i="3"/>
  <c r="E18" i="3"/>
  <c r="G17" i="3"/>
  <c r="G15" i="3"/>
  <c r="E15" i="3"/>
  <c r="G14" i="3"/>
  <c r="E14" i="3"/>
  <c r="G13" i="3"/>
  <c r="E13" i="3"/>
  <c r="G11" i="3"/>
  <c r="G10" i="3"/>
  <c r="G9" i="3"/>
  <c r="G7" i="3"/>
  <c r="G6" i="3"/>
  <c r="G5" i="3"/>
  <c r="G3" i="3"/>
  <c r="E3" i="3"/>
  <c r="G2" i="3"/>
  <c r="C2" i="3"/>
  <c r="C24" i="3" s="1"/>
  <c r="C29" i="3" s="1"/>
  <c r="B40" i="2"/>
  <c r="B38" i="2"/>
  <c r="B37" i="2"/>
  <c r="D36" i="2"/>
  <c r="C36" i="2"/>
  <c r="B36" i="2"/>
  <c r="D35" i="2"/>
  <c r="C35" i="2" s="1"/>
  <c r="B35" i="2"/>
  <c r="D34" i="2"/>
  <c r="C34" i="2"/>
  <c r="B34" i="2"/>
  <c r="D33" i="2"/>
  <c r="C33" i="2" s="1"/>
  <c r="B33" i="2"/>
  <c r="D32" i="2"/>
  <c r="C32" i="2"/>
  <c r="B32" i="2"/>
  <c r="D27" i="2"/>
  <c r="D38" i="2" s="1"/>
  <c r="C38" i="2" s="1"/>
  <c r="D26" i="2"/>
  <c r="D37" i="2" s="1"/>
  <c r="C37" i="2" s="1"/>
  <c r="F24" i="2"/>
  <c r="D24" i="2"/>
  <c r="B24" i="2"/>
  <c r="B29" i="2" s="1"/>
  <c r="G23" i="2"/>
  <c r="G22" i="2"/>
  <c r="G21" i="2"/>
  <c r="G19" i="2"/>
  <c r="G18" i="2"/>
  <c r="E18" i="2"/>
  <c r="G17" i="2"/>
  <c r="G15" i="2"/>
  <c r="E15" i="2"/>
  <c r="G14" i="2"/>
  <c r="E14" i="2"/>
  <c r="G13" i="2"/>
  <c r="E13" i="2"/>
  <c r="G11" i="2"/>
  <c r="G10" i="2"/>
  <c r="G9" i="2"/>
  <c r="G7" i="2"/>
  <c r="G6" i="2"/>
  <c r="G5" i="2"/>
  <c r="G3" i="2"/>
  <c r="E3" i="2"/>
  <c r="G2" i="2"/>
  <c r="C2" i="2"/>
  <c r="C24" i="2" s="1"/>
  <c r="C29" i="2" s="1"/>
  <c r="G16" i="11"/>
  <c r="G15" i="11"/>
  <c r="G14" i="11"/>
  <c r="G12" i="11"/>
  <c r="G11" i="11"/>
  <c r="G10" i="11"/>
  <c r="G9" i="11"/>
  <c r="G8" i="11"/>
  <c r="G7" i="11"/>
  <c r="G4" i="11"/>
  <c r="C40" i="8" l="1"/>
  <c r="C40" i="9"/>
  <c r="C40" i="13"/>
  <c r="F40" i="17"/>
  <c r="C40" i="10"/>
  <c r="C40" i="12"/>
  <c r="C40" i="6"/>
  <c r="C40" i="2"/>
  <c r="C40" i="3"/>
  <c r="C40" i="5"/>
  <c r="D40" i="16"/>
  <c r="E2" i="8"/>
  <c r="E24" i="8" s="1"/>
  <c r="C24" i="16"/>
  <c r="C32" i="15"/>
  <c r="C40" i="15" s="1"/>
  <c r="E24" i="16"/>
  <c r="C36" i="14"/>
  <c r="C40" i="14" s="1"/>
  <c r="E2" i="2"/>
  <c r="E24" i="2" s="1"/>
  <c r="E2" i="3"/>
  <c r="E24" i="3" s="1"/>
  <c r="B29" i="7"/>
</calcChain>
</file>

<file path=xl/sharedStrings.xml><?xml version="1.0" encoding="utf-8"?>
<sst xmlns="http://schemas.openxmlformats.org/spreadsheetml/2006/main" count="564" uniqueCount="56">
  <si>
    <t>Instrument</t>
  </si>
  <si>
    <t>Weightage</t>
  </si>
  <si>
    <t>Certificate of Deposit</t>
  </si>
  <si>
    <t>AAA</t>
  </si>
  <si>
    <t>AA</t>
  </si>
  <si>
    <t>A</t>
  </si>
  <si>
    <t>Commercial Paper</t>
  </si>
  <si>
    <t>NCD</t>
  </si>
  <si>
    <t>ptc</t>
  </si>
  <si>
    <t>Fixed Deposit</t>
  </si>
  <si>
    <t>OIS RECV</t>
  </si>
  <si>
    <t>OIS PAID</t>
  </si>
  <si>
    <t>Modified Duration (Yrs)</t>
  </si>
  <si>
    <t>Aggregate</t>
  </si>
  <si>
    <t>Treps / Croms</t>
  </si>
  <si>
    <t>Sov. (Tbills / Gsecs / SDLs)</t>
  </si>
  <si>
    <t>Maturity yrs</t>
  </si>
  <si>
    <t>S. NO.</t>
  </si>
  <si>
    <t>SCHEME TYPE</t>
  </si>
  <si>
    <t>CASH (TREPS / CBLO)</t>
  </si>
  <si>
    <t>AAA (INCLUDING SLR &amp; CASH)</t>
  </si>
  <si>
    <t>NON AAA</t>
  </si>
  <si>
    <t>OF WHICH (BELOW AA-)</t>
  </si>
  <si>
    <t xml:space="preserve">liquid </t>
  </si>
  <si>
    <t>ultra short term</t>
  </si>
  <si>
    <t>money market</t>
  </si>
  <si>
    <t>low duration</t>
  </si>
  <si>
    <t>floating rate</t>
  </si>
  <si>
    <t>relevant benchmark scheme type</t>
  </si>
  <si>
    <t>short term</t>
  </si>
  <si>
    <t>coprorate bond</t>
  </si>
  <si>
    <t>banking &amp; PSU</t>
  </si>
  <si>
    <t>medium term</t>
  </si>
  <si>
    <t>medium to long duration</t>
  </si>
  <si>
    <t>long duration</t>
  </si>
  <si>
    <t>gilt securities</t>
  </si>
  <si>
    <t>n.a.</t>
  </si>
  <si>
    <t>connstant maturity gilt</t>
  </si>
  <si>
    <t>credit risk</t>
  </si>
  <si>
    <t>dynamic bond</t>
  </si>
  <si>
    <t>TRAD Weightage</t>
  </si>
  <si>
    <t>NPR Weightage</t>
  </si>
  <si>
    <t>Total Weightage</t>
  </si>
  <si>
    <t>.</t>
  </si>
  <si>
    <t>REVISED MODIFIED DURATION (YEARS)**</t>
  </si>
  <si>
    <t>** to be implemented along with portfolios in individual sheets</t>
  </si>
  <si>
    <t>TRAD</t>
  </si>
  <si>
    <t>MINIMUM SLR (IN LINE WITH LRAR)***</t>
  </si>
  <si>
    <t>*** Minimum number is LRAR driven, Threshold portfolios will be equal or higher depending on type of portfolio.</t>
  </si>
  <si>
    <t>NPR****</t>
  </si>
  <si>
    <t>**** NPR stands for NBFC (now financial services), PTC and real estate. The reason why the composition between Trad and NPR is shown is to allow mapping with Valuation agency numbers for average spreads (for calculation of credit risk) in these two matrices.</t>
  </si>
  <si>
    <t>AMFI shall be requesting Valucation agencies to add a coloumn in  their daily valuation files to mark TRAD and NPR securities separately.</t>
  </si>
  <si>
    <t>Please note that the model portfolio boundaries reflects the boundaries in which the individual schemes in various fund categories should operate.</t>
  </si>
  <si>
    <t>It is not a regulatory boundary, but will be used as input to compare the model portfolio stress vs the actual stress at the scheme level.</t>
  </si>
  <si>
    <t>AMFI and AMCs should specify the thresholds of impact for all three risk parameters for all open-ended debt schemes.</t>
  </si>
  <si>
    <t>Any breach of the threshholds (of either AMFI or AMC) shall require remedial action as per the circular.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</si>
</sst>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0.0000"/>
    <numFmt numFmtId="166" formatCode="_ * #,##0.0000_ ;_ * \-#,##0.0000_ ;_ * &quot;-&quot;??_ ;_ @_ "/>
  </numFmts>
  <fonts count="9" x14ac:knownFonts="1">
    <font>
      <sz val="11"/>
      <color theme="1"/>
      <name val="Calibri"/>
      <family val="2"/>
      <scheme val="minor"/>
    </font>
    <font>
      <sz val="11"/>
      <color theme="1"/>
      <name val="Calibri"/>
      <family val="2"/>
      <scheme val="minor"/>
    </font>
    <font>
      <b/>
      <sz val="11"/>
      <color theme="1"/>
      <name val="Calibri"/>
      <family val="2"/>
      <scheme val="minor"/>
    </font>
    <font>
      <b/>
      <i/>
      <sz val="9"/>
      <color theme="1"/>
      <name val="Trebuchet MS"/>
      <family val="2"/>
    </font>
    <font>
      <sz val="9"/>
      <name val="Arial"/>
      <family val="2"/>
    </font>
    <font>
      <sz val="9"/>
      <color rgb="FF000000"/>
      <name val="Arial"/>
      <family val="2"/>
    </font>
    <font>
      <i/>
      <sz val="9"/>
      <color theme="1"/>
      <name val="Trebuchet MS"/>
      <family val="2"/>
    </font>
    <font>
      <b/>
      <i/>
      <sz val="11"/>
      <color theme="1"/>
      <name val="Calibri"/>
      <family val="2"/>
      <scheme val="minor"/>
    </font>
    <font>
      <b/>
      <sz val="9"/>
      <color theme="1"/>
      <name val="Trebuchet MS"/>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0" fontId="2" fillId="0" borderId="1" xfId="0" applyFont="1" applyBorder="1"/>
    <xf numFmtId="0" fontId="2" fillId="0" borderId="1" xfId="0" applyFont="1" applyBorder="1" applyAlignment="1">
      <alignment wrapText="1"/>
    </xf>
    <xf numFmtId="0" fontId="0" fillId="0" borderId="1" xfId="0" applyBorder="1"/>
    <xf numFmtId="0" fontId="3" fillId="0" borderId="1" xfId="0" applyFont="1" applyBorder="1"/>
    <xf numFmtId="10" fontId="4" fillId="2" borderId="1" xfId="0" applyNumberFormat="1" applyFont="1" applyFill="1" applyBorder="1" applyAlignment="1">
      <alignment horizontal="right"/>
    </xf>
    <xf numFmtId="165" fontId="0" fillId="2" borderId="0" xfId="0" applyNumberFormat="1" applyFill="1"/>
    <xf numFmtId="4" fontId="5" fillId="0" borderId="1" xfId="0" applyNumberFormat="1" applyFont="1" applyBorder="1" applyAlignment="1">
      <alignment horizontal="right" vertical="top" wrapText="1"/>
    </xf>
    <xf numFmtId="10" fontId="0" fillId="2" borderId="0" xfId="2" applyNumberFormat="1" applyFont="1" applyFill="1"/>
    <xf numFmtId="4" fontId="5" fillId="2" borderId="1" xfId="0" applyNumberFormat="1" applyFont="1" applyFill="1" applyBorder="1" applyAlignment="1">
      <alignment horizontal="right" vertical="top" wrapText="1"/>
    </xf>
    <xf numFmtId="0" fontId="6" fillId="0" borderId="1" xfId="0" applyFont="1" applyBorder="1"/>
    <xf numFmtId="0" fontId="7" fillId="0" borderId="1" xfId="0" applyFont="1" applyBorder="1"/>
    <xf numFmtId="10" fontId="2" fillId="0" borderId="1" xfId="0" applyNumberFormat="1" applyFont="1" applyBorder="1"/>
    <xf numFmtId="43" fontId="2" fillId="0" borderId="1" xfId="1" applyFont="1" applyBorder="1"/>
    <xf numFmtId="10" fontId="0" fillId="0" borderId="0" xfId="0" applyNumberFormat="1"/>
    <xf numFmtId="10" fontId="0" fillId="2" borderId="1" xfId="2" applyNumberFormat="1" applyFont="1" applyFill="1" applyBorder="1"/>
    <xf numFmtId="4" fontId="0" fillId="2" borderId="1" xfId="0" applyNumberFormat="1" applyFill="1" applyBorder="1"/>
    <xf numFmtId="0" fontId="8" fillId="0" borderId="1" xfId="0" applyFont="1" applyBorder="1"/>
    <xf numFmtId="10" fontId="0" fillId="0" borderId="1" xfId="0" applyNumberFormat="1" applyBorder="1"/>
    <xf numFmtId="2" fontId="0" fillId="0" borderId="1" xfId="0" applyNumberFormat="1" applyBorder="1"/>
    <xf numFmtId="164" fontId="0" fillId="0" borderId="0" xfId="0" applyNumberFormat="1"/>
    <xf numFmtId="43" fontId="0" fillId="2" borderId="0" xfId="1" applyFont="1" applyFill="1"/>
    <xf numFmtId="43" fontId="4" fillId="2" borderId="1" xfId="1" applyFont="1" applyFill="1" applyBorder="1" applyAlignment="1">
      <alignment horizontal="right"/>
    </xf>
    <xf numFmtId="43" fontId="0" fillId="0" borderId="0" xfId="1" applyFont="1"/>
    <xf numFmtId="43" fontId="0" fillId="2" borderId="1" xfId="1" applyFont="1" applyFill="1" applyBorder="1"/>
    <xf numFmtId="43" fontId="0" fillId="0" borderId="1" xfId="1" applyFont="1" applyBorder="1"/>
    <xf numFmtId="166" fontId="4" fillId="2" borderId="0" xfId="1" applyNumberFormat="1" applyFont="1" applyFill="1" applyBorder="1" applyAlignment="1">
      <alignment horizontal="right"/>
    </xf>
    <xf numFmtId="0" fontId="0" fillId="0" borderId="0" xfId="0" applyAlignment="1">
      <alignment wrapText="1"/>
    </xf>
    <xf numFmtId="4" fontId="0" fillId="0" borderId="1" xfId="0" applyNumberFormat="1" applyBorder="1"/>
    <xf numFmtId="166" fontId="2" fillId="0" borderId="1" xfId="1" applyNumberFormat="1" applyFont="1" applyBorder="1"/>
    <xf numFmtId="166" fontId="0" fillId="0" borderId="0" xfId="1" applyNumberFormat="1" applyFont="1"/>
    <xf numFmtId="10" fontId="2" fillId="2" borderId="0" xfId="2" applyNumberFormat="1" applyFont="1" applyFill="1"/>
    <xf numFmtId="10" fontId="4" fillId="2" borderId="0" xfId="0" applyNumberFormat="1" applyFont="1" applyFill="1" applyAlignment="1">
      <alignment horizontal="right"/>
    </xf>
    <xf numFmtId="165" fontId="2" fillId="2" borderId="0" xfId="0" applyNumberFormat="1" applyFont="1" applyFill="1"/>
    <xf numFmtId="0" fontId="0" fillId="0" borderId="1" xfId="0" applyBorder="1" applyAlignment="1">
      <alignment wrapText="1"/>
    </xf>
    <xf numFmtId="2" fontId="2" fillId="0" borderId="1" xfId="0" applyNumberFormat="1" applyFont="1" applyBorder="1"/>
    <xf numFmtId="0" fontId="2" fillId="2" borderId="1" xfId="0" applyFont="1" applyFill="1" applyBorder="1"/>
    <xf numFmtId="0" fontId="0" fillId="2" borderId="1" xfId="0" applyFill="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79F07-E8D6-4FA9-84EC-AD27532838EF}">
  <sheetPr>
    <pageSetUpPr fitToPage="1"/>
  </sheetPr>
  <dimension ref="A1:J25"/>
  <sheetViews>
    <sheetView tabSelected="1" zoomScaleNormal="100" workbookViewId="0">
      <selection activeCell="D6" sqref="D6"/>
    </sheetView>
  </sheetViews>
  <sheetFormatPr defaultRowHeight="15" x14ac:dyDescent="0.25"/>
  <cols>
    <col min="2" max="2" width="22.28515625" customWidth="1"/>
    <col min="3" max="5" width="12.28515625" customWidth="1"/>
    <col min="6" max="6" width="17.28515625" customWidth="1"/>
    <col min="7" max="7" width="19.42578125" bestFit="1" customWidth="1"/>
    <col min="8" max="8" width="18.85546875" customWidth="1"/>
    <col min="9" max="9" width="14.85546875" customWidth="1"/>
    <col min="10" max="10" width="16.7109375" customWidth="1"/>
  </cols>
  <sheetData>
    <row r="1" spans="1:10" s="27" customFormat="1" ht="60" x14ac:dyDescent="0.25">
      <c r="A1" s="2" t="s">
        <v>17</v>
      </c>
      <c r="B1" s="2" t="s">
        <v>18</v>
      </c>
      <c r="C1" s="2" t="s">
        <v>44</v>
      </c>
      <c r="D1" s="2" t="s">
        <v>47</v>
      </c>
      <c r="E1" s="2" t="s">
        <v>19</v>
      </c>
      <c r="F1" s="2" t="s">
        <v>20</v>
      </c>
      <c r="G1" s="2" t="s">
        <v>21</v>
      </c>
      <c r="H1" s="2" t="s">
        <v>22</v>
      </c>
      <c r="I1" s="2" t="s">
        <v>46</v>
      </c>
      <c r="J1" s="2" t="s">
        <v>49</v>
      </c>
    </row>
    <row r="2" spans="1:10" x14ac:dyDescent="0.25">
      <c r="A2" s="1">
        <v>1</v>
      </c>
      <c r="B2" s="1" t="s">
        <v>23</v>
      </c>
      <c r="C2" s="35">
        <v>0.2</v>
      </c>
      <c r="D2" s="3">
        <v>20</v>
      </c>
      <c r="E2" s="3">
        <v>5</v>
      </c>
      <c r="F2" s="1">
        <v>60</v>
      </c>
      <c r="G2" s="3">
        <v>40</v>
      </c>
      <c r="H2" s="3">
        <v>10</v>
      </c>
      <c r="I2" s="3">
        <v>70</v>
      </c>
      <c r="J2" s="3">
        <v>30</v>
      </c>
    </row>
    <row r="3" spans="1:10" x14ac:dyDescent="0.25">
      <c r="A3" s="1">
        <v>2</v>
      </c>
      <c r="B3" s="1" t="s">
        <v>24</v>
      </c>
      <c r="C3" s="35">
        <v>0.45</v>
      </c>
      <c r="D3" s="3">
        <v>15</v>
      </c>
      <c r="E3" s="3">
        <v>3</v>
      </c>
      <c r="F3" s="1">
        <v>55</v>
      </c>
      <c r="G3" s="3">
        <v>45</v>
      </c>
      <c r="H3" s="3">
        <v>10</v>
      </c>
      <c r="I3" s="3">
        <v>70</v>
      </c>
      <c r="J3" s="3">
        <v>30</v>
      </c>
    </row>
    <row r="4" spans="1:10" x14ac:dyDescent="0.25">
      <c r="A4" s="1">
        <v>3</v>
      </c>
      <c r="B4" s="1" t="s">
        <v>25</v>
      </c>
      <c r="C4" s="35">
        <v>0.88</v>
      </c>
      <c r="D4" s="3">
        <v>15</v>
      </c>
      <c r="E4" s="3">
        <v>3</v>
      </c>
      <c r="F4" s="1">
        <v>60</v>
      </c>
      <c r="G4" s="3">
        <f t="shared" ref="G4" si="0">100-F4</f>
        <v>40</v>
      </c>
      <c r="H4" s="3">
        <v>10</v>
      </c>
      <c r="I4" s="3">
        <v>70</v>
      </c>
      <c r="J4" s="3">
        <v>30</v>
      </c>
    </row>
    <row r="5" spans="1:10" x14ac:dyDescent="0.25">
      <c r="A5" s="1">
        <v>4</v>
      </c>
      <c r="B5" s="1" t="s">
        <v>26</v>
      </c>
      <c r="C5" s="35">
        <v>0.95</v>
      </c>
      <c r="D5" s="3">
        <v>15</v>
      </c>
      <c r="E5" s="3">
        <v>3</v>
      </c>
      <c r="F5" s="1">
        <v>55</v>
      </c>
      <c r="G5" s="3">
        <v>45</v>
      </c>
      <c r="H5" s="3">
        <v>10</v>
      </c>
      <c r="I5" s="3">
        <v>70</v>
      </c>
      <c r="J5" s="3">
        <v>30</v>
      </c>
    </row>
    <row r="6" spans="1:10" ht="45" x14ac:dyDescent="0.25">
      <c r="A6" s="1">
        <v>5</v>
      </c>
      <c r="B6" s="1" t="s">
        <v>27</v>
      </c>
      <c r="C6" s="34" t="s">
        <v>28</v>
      </c>
      <c r="D6" s="3"/>
      <c r="E6" s="3"/>
      <c r="F6" s="1"/>
      <c r="G6" s="3"/>
      <c r="H6" s="3"/>
      <c r="I6" s="3">
        <v>70</v>
      </c>
      <c r="J6" s="3">
        <v>30</v>
      </c>
    </row>
    <row r="7" spans="1:10" x14ac:dyDescent="0.25">
      <c r="A7" s="1">
        <v>6</v>
      </c>
      <c r="B7" s="1" t="s">
        <v>29</v>
      </c>
      <c r="C7" s="1">
        <v>2.85</v>
      </c>
      <c r="D7" s="3">
        <v>15</v>
      </c>
      <c r="E7" s="3">
        <v>3</v>
      </c>
      <c r="F7" s="1">
        <v>60</v>
      </c>
      <c r="G7" s="3">
        <f t="shared" ref="G7:G15" si="1">100-F7</f>
        <v>40</v>
      </c>
      <c r="H7" s="3">
        <v>10</v>
      </c>
      <c r="I7" s="3">
        <v>70</v>
      </c>
      <c r="J7" s="3">
        <v>30</v>
      </c>
    </row>
    <row r="8" spans="1:10" x14ac:dyDescent="0.25">
      <c r="A8" s="1">
        <v>7</v>
      </c>
      <c r="B8" s="1" t="s">
        <v>30</v>
      </c>
      <c r="C8" s="1">
        <v>4.5</v>
      </c>
      <c r="D8" s="3">
        <v>15</v>
      </c>
      <c r="E8" s="3">
        <v>2</v>
      </c>
      <c r="F8" s="1">
        <v>72</v>
      </c>
      <c r="G8" s="3">
        <f t="shared" si="1"/>
        <v>28</v>
      </c>
      <c r="H8" s="3">
        <v>5</v>
      </c>
      <c r="I8" s="3">
        <v>70</v>
      </c>
      <c r="J8" s="3">
        <v>30</v>
      </c>
    </row>
    <row r="9" spans="1:10" x14ac:dyDescent="0.25">
      <c r="A9" s="1">
        <v>8</v>
      </c>
      <c r="B9" s="1" t="s">
        <v>31</v>
      </c>
      <c r="C9" s="1">
        <v>4.5</v>
      </c>
      <c r="D9" s="3">
        <v>15</v>
      </c>
      <c r="E9" s="3">
        <v>3</v>
      </c>
      <c r="F9" s="1">
        <v>70</v>
      </c>
      <c r="G9" s="3">
        <f t="shared" si="1"/>
        <v>30</v>
      </c>
      <c r="H9" s="3">
        <v>5</v>
      </c>
      <c r="I9" s="3">
        <v>70</v>
      </c>
      <c r="J9" s="3">
        <v>30</v>
      </c>
    </row>
    <row r="10" spans="1:10" x14ac:dyDescent="0.25">
      <c r="A10" s="1">
        <v>9</v>
      </c>
      <c r="B10" s="1" t="s">
        <v>32</v>
      </c>
      <c r="C10" s="1">
        <v>3.85</v>
      </c>
      <c r="D10" s="3">
        <v>15</v>
      </c>
      <c r="E10" s="3">
        <v>3</v>
      </c>
      <c r="F10" s="1">
        <v>50</v>
      </c>
      <c r="G10" s="3">
        <f t="shared" si="1"/>
        <v>50</v>
      </c>
      <c r="H10" s="3">
        <v>15</v>
      </c>
      <c r="I10" s="3">
        <v>70</v>
      </c>
      <c r="J10" s="3">
        <v>30</v>
      </c>
    </row>
    <row r="11" spans="1:10" x14ac:dyDescent="0.25">
      <c r="A11" s="1">
        <v>10</v>
      </c>
      <c r="B11" s="1" t="s">
        <v>33</v>
      </c>
      <c r="C11" s="1">
        <v>6.75</v>
      </c>
      <c r="D11" s="3">
        <v>15</v>
      </c>
      <c r="E11" s="3">
        <v>3</v>
      </c>
      <c r="F11" s="1">
        <v>70</v>
      </c>
      <c r="G11" s="3">
        <f t="shared" si="1"/>
        <v>30</v>
      </c>
      <c r="H11" s="3">
        <v>5</v>
      </c>
      <c r="I11" s="3">
        <v>70</v>
      </c>
      <c r="J11" s="3">
        <v>30</v>
      </c>
    </row>
    <row r="12" spans="1:10" x14ac:dyDescent="0.25">
      <c r="A12" s="1">
        <v>11</v>
      </c>
      <c r="B12" s="1" t="s">
        <v>34</v>
      </c>
      <c r="C12" s="1">
        <v>10.25</v>
      </c>
      <c r="D12" s="3">
        <v>15</v>
      </c>
      <c r="E12" s="3">
        <v>3</v>
      </c>
      <c r="F12" s="1">
        <v>85</v>
      </c>
      <c r="G12" s="3">
        <f t="shared" si="1"/>
        <v>15</v>
      </c>
      <c r="H12" s="3">
        <v>5</v>
      </c>
      <c r="I12" s="3">
        <v>80</v>
      </c>
      <c r="J12" s="3">
        <v>20</v>
      </c>
    </row>
    <row r="13" spans="1:10" x14ac:dyDescent="0.25">
      <c r="A13" s="1">
        <v>12</v>
      </c>
      <c r="B13" s="1" t="s">
        <v>35</v>
      </c>
      <c r="C13" s="1">
        <v>9.6999999999999993</v>
      </c>
      <c r="D13" s="3" t="s">
        <v>36</v>
      </c>
      <c r="E13" s="3">
        <v>3</v>
      </c>
      <c r="F13" s="1">
        <v>100</v>
      </c>
      <c r="G13" s="3">
        <v>0</v>
      </c>
      <c r="H13" s="3">
        <v>0</v>
      </c>
      <c r="I13" s="3">
        <v>100</v>
      </c>
      <c r="J13" s="3">
        <v>0</v>
      </c>
    </row>
    <row r="14" spans="1:10" x14ac:dyDescent="0.25">
      <c r="A14" s="1">
        <v>13</v>
      </c>
      <c r="B14" s="1" t="s">
        <v>37</v>
      </c>
      <c r="C14" s="1">
        <v>6.9</v>
      </c>
      <c r="D14" s="3" t="s">
        <v>36</v>
      </c>
      <c r="E14" s="3">
        <v>2</v>
      </c>
      <c r="F14" s="1">
        <v>100</v>
      </c>
      <c r="G14" s="3">
        <f t="shared" si="1"/>
        <v>0</v>
      </c>
      <c r="H14" s="3">
        <v>0</v>
      </c>
      <c r="I14" s="3">
        <v>100</v>
      </c>
      <c r="J14" s="3">
        <v>0</v>
      </c>
    </row>
    <row r="15" spans="1:10" x14ac:dyDescent="0.25">
      <c r="A15" s="1">
        <v>14</v>
      </c>
      <c r="B15" s="1" t="s">
        <v>38</v>
      </c>
      <c r="C15" s="36">
        <v>3.4</v>
      </c>
      <c r="D15" s="3">
        <v>10</v>
      </c>
      <c r="E15" s="3">
        <v>3</v>
      </c>
      <c r="F15" s="36">
        <v>35</v>
      </c>
      <c r="G15" s="37">
        <f t="shared" si="1"/>
        <v>65</v>
      </c>
      <c r="H15" s="3">
        <v>30</v>
      </c>
      <c r="I15" s="3">
        <v>70</v>
      </c>
      <c r="J15" s="3">
        <v>30</v>
      </c>
    </row>
    <row r="16" spans="1:10" x14ac:dyDescent="0.25">
      <c r="A16" s="1">
        <v>15</v>
      </c>
      <c r="B16" s="1" t="s">
        <v>39</v>
      </c>
      <c r="C16" s="1">
        <v>7.7</v>
      </c>
      <c r="D16" s="3">
        <v>15</v>
      </c>
      <c r="E16" s="3">
        <v>3</v>
      </c>
      <c r="F16" s="1">
        <v>70</v>
      </c>
      <c r="G16" s="3">
        <f t="shared" ref="G16" si="2">100-F16</f>
        <v>30</v>
      </c>
      <c r="H16" s="3">
        <v>10</v>
      </c>
      <c r="I16" s="3">
        <v>70</v>
      </c>
      <c r="J16" s="3">
        <v>30</v>
      </c>
    </row>
    <row r="17" spans="1:1" x14ac:dyDescent="0.25">
      <c r="A17" t="s">
        <v>45</v>
      </c>
    </row>
    <row r="18" spans="1:1" x14ac:dyDescent="0.25">
      <c r="A18" t="s">
        <v>48</v>
      </c>
    </row>
    <row r="19" spans="1:1" x14ac:dyDescent="0.25">
      <c r="A19" t="s">
        <v>50</v>
      </c>
    </row>
    <row r="20" spans="1:1" x14ac:dyDescent="0.25">
      <c r="A20" t="s">
        <v>51</v>
      </c>
    </row>
    <row r="22" spans="1:1" x14ac:dyDescent="0.25">
      <c r="A22" t="s">
        <v>52</v>
      </c>
    </row>
    <row r="23" spans="1:1" x14ac:dyDescent="0.25">
      <c r="A23" t="s">
        <v>53</v>
      </c>
    </row>
    <row r="24" spans="1:1" x14ac:dyDescent="0.25">
      <c r="A24" t="s">
        <v>54</v>
      </c>
    </row>
    <row r="25" spans="1:1" x14ac:dyDescent="0.25">
      <c r="A25" t="s">
        <v>55</v>
      </c>
    </row>
  </sheetData>
  <pageMargins left="0.70866141732283472" right="0.70866141732283472" top="0.74803149606299213" bottom="0.74803149606299213" header="0.31496062992125984" footer="0.31496062992125984"/>
  <pageSetup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8FE7-E5E7-42A7-90EE-EAECDBF23432}">
  <dimension ref="A1:G40"/>
  <sheetViews>
    <sheetView zoomScale="120" zoomScaleNormal="120" workbookViewId="0">
      <selection activeCell="F33" sqref="F33"/>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7109375" bestFit="1" customWidth="1"/>
  </cols>
  <sheetData>
    <row r="1" spans="1:7" ht="60" x14ac:dyDescent="0.25">
      <c r="A1" s="1" t="s">
        <v>0</v>
      </c>
      <c r="B1" s="1" t="s">
        <v>1</v>
      </c>
      <c r="C1" s="1" t="s">
        <v>40</v>
      </c>
      <c r="D1" s="1" t="s">
        <v>41</v>
      </c>
      <c r="E1" s="1" t="s">
        <v>42</v>
      </c>
      <c r="F1" s="2" t="s">
        <v>12</v>
      </c>
      <c r="G1" s="3"/>
    </row>
    <row r="2" spans="1:7" ht="16.5" x14ac:dyDescent="0.35">
      <c r="A2" s="4" t="s">
        <v>14</v>
      </c>
      <c r="B2" s="5">
        <v>0.02</v>
      </c>
      <c r="C2" s="32">
        <v>0.02</v>
      </c>
      <c r="D2" s="32">
        <v>0</v>
      </c>
      <c r="E2" s="32">
        <f>+C2+D2</f>
        <v>0.02</v>
      </c>
      <c r="F2" s="6">
        <v>2.7000000000000001E-3</v>
      </c>
      <c r="G2" s="7">
        <f>B2*F2</f>
        <v>5.4000000000000005E-5</v>
      </c>
    </row>
    <row r="3" spans="1:7" ht="16.5" x14ac:dyDescent="0.35">
      <c r="A3" s="4" t="s">
        <v>15</v>
      </c>
      <c r="B3" s="8">
        <v>0.15</v>
      </c>
      <c r="C3" s="8">
        <v>0.15</v>
      </c>
      <c r="D3" s="8">
        <v>0</v>
      </c>
      <c r="E3" s="32">
        <f>+C3+D3</f>
        <v>0.15</v>
      </c>
      <c r="F3" s="6">
        <v>6.6</v>
      </c>
      <c r="G3" s="7">
        <f>B3*F3</f>
        <v>0.98999999999999988</v>
      </c>
    </row>
    <row r="4" spans="1:7" ht="16.5" x14ac:dyDescent="0.35">
      <c r="A4" s="4" t="s">
        <v>2</v>
      </c>
      <c r="B4" s="5"/>
      <c r="C4" s="5"/>
      <c r="D4" s="5"/>
      <c r="E4" s="5"/>
      <c r="F4" s="9"/>
      <c r="G4" s="7"/>
    </row>
    <row r="5" spans="1:7" ht="16.5" x14ac:dyDescent="0.35">
      <c r="A5" s="10" t="s">
        <v>3</v>
      </c>
      <c r="B5" s="5"/>
      <c r="C5" s="32"/>
      <c r="D5" s="32"/>
      <c r="E5" s="32"/>
      <c r="F5" s="6"/>
      <c r="G5" s="7">
        <f>B5*F5</f>
        <v>0</v>
      </c>
    </row>
    <row r="6" spans="1:7" ht="16.5" x14ac:dyDescent="0.35">
      <c r="A6" s="10" t="s">
        <v>4</v>
      </c>
      <c r="B6" s="5"/>
      <c r="C6" s="32"/>
      <c r="D6" s="32"/>
      <c r="E6" s="32"/>
      <c r="F6" s="6"/>
      <c r="G6" s="7">
        <f>B6*F6</f>
        <v>0</v>
      </c>
    </row>
    <row r="7" spans="1:7" ht="16.5" x14ac:dyDescent="0.35">
      <c r="A7" s="10" t="s">
        <v>5</v>
      </c>
      <c r="B7" s="5"/>
      <c r="C7" s="32"/>
      <c r="D7" s="32"/>
      <c r="E7" s="32"/>
      <c r="F7" s="6"/>
      <c r="G7" s="7">
        <f>B7*F7</f>
        <v>0</v>
      </c>
    </row>
    <row r="8" spans="1:7" ht="16.5" x14ac:dyDescent="0.35">
      <c r="A8" s="4" t="s">
        <v>6</v>
      </c>
      <c r="B8" s="5"/>
      <c r="C8" s="5"/>
      <c r="D8" s="5"/>
      <c r="E8" s="5"/>
      <c r="F8" s="9"/>
      <c r="G8" s="7"/>
    </row>
    <row r="9" spans="1:7" ht="16.5" x14ac:dyDescent="0.35">
      <c r="A9" s="10" t="s">
        <v>3</v>
      </c>
      <c r="B9" s="5"/>
      <c r="C9" s="32"/>
      <c r="D9" s="32"/>
      <c r="E9" s="32"/>
      <c r="F9" s="6"/>
      <c r="G9" s="7">
        <f>B9*F9</f>
        <v>0</v>
      </c>
    </row>
    <row r="10" spans="1:7" ht="16.5" x14ac:dyDescent="0.35">
      <c r="A10" s="10" t="s">
        <v>4</v>
      </c>
      <c r="B10" s="5"/>
      <c r="C10" s="32"/>
      <c r="D10" s="32"/>
      <c r="E10" s="32"/>
      <c r="F10" s="6"/>
      <c r="G10" s="7">
        <f>B10*F10</f>
        <v>0</v>
      </c>
    </row>
    <row r="11" spans="1:7" ht="16.5" x14ac:dyDescent="0.35">
      <c r="A11" s="10" t="s">
        <v>5</v>
      </c>
      <c r="B11" s="5"/>
      <c r="C11" s="32"/>
      <c r="D11" s="32"/>
      <c r="E11" s="32"/>
      <c r="F11" s="6"/>
      <c r="G11" s="7">
        <f>B11*F11</f>
        <v>0</v>
      </c>
    </row>
    <row r="12" spans="1:7" x14ac:dyDescent="0.25">
      <c r="A12" s="11" t="s">
        <v>7</v>
      </c>
      <c r="B12" s="5"/>
      <c r="C12" s="5"/>
      <c r="D12" s="5"/>
      <c r="E12" s="5"/>
      <c r="F12" s="9"/>
      <c r="G12" s="7"/>
    </row>
    <row r="13" spans="1:7" ht="16.5" x14ac:dyDescent="0.35">
      <c r="A13" s="10" t="s">
        <v>3</v>
      </c>
      <c r="B13" s="5">
        <v>0.5</v>
      </c>
      <c r="C13" s="32">
        <v>0.4</v>
      </c>
      <c r="D13" s="32">
        <v>0.1</v>
      </c>
      <c r="E13" s="32">
        <f t="shared" ref="E13:E15" si="0">+C13+D13</f>
        <v>0.5</v>
      </c>
      <c r="F13" s="6">
        <v>5.3</v>
      </c>
      <c r="G13" s="7">
        <f>B13*F13</f>
        <v>2.65</v>
      </c>
    </row>
    <row r="14" spans="1:7" ht="16.5" x14ac:dyDescent="0.35">
      <c r="A14" s="10" t="s">
        <v>4</v>
      </c>
      <c r="B14" s="5">
        <v>0.18</v>
      </c>
      <c r="C14" s="32">
        <v>0.08</v>
      </c>
      <c r="D14" s="32">
        <v>0.1</v>
      </c>
      <c r="E14" s="32">
        <f t="shared" si="0"/>
        <v>0.18</v>
      </c>
      <c r="F14" s="6">
        <v>3.5</v>
      </c>
      <c r="G14" s="7">
        <f>B14*F14</f>
        <v>0.63</v>
      </c>
    </row>
    <row r="15" spans="1:7" ht="16.5" x14ac:dyDescent="0.35">
      <c r="A15" s="10" t="s">
        <v>5</v>
      </c>
      <c r="B15" s="5">
        <v>0.1</v>
      </c>
      <c r="C15" s="32">
        <v>0.05</v>
      </c>
      <c r="D15" s="32">
        <v>0.05</v>
      </c>
      <c r="E15" s="32">
        <f t="shared" si="0"/>
        <v>0.1</v>
      </c>
      <c r="F15" s="6">
        <v>1.5</v>
      </c>
      <c r="G15" s="7">
        <f>B15*F15</f>
        <v>0.15000000000000002</v>
      </c>
    </row>
    <row r="16" spans="1:7" x14ac:dyDescent="0.25">
      <c r="A16" s="11" t="s">
        <v>8</v>
      </c>
      <c r="B16" s="5"/>
      <c r="C16" s="5"/>
      <c r="D16" s="5"/>
      <c r="E16" s="5"/>
      <c r="F16" s="9"/>
      <c r="G16" s="7"/>
    </row>
    <row r="17" spans="1:7" ht="16.5" x14ac:dyDescent="0.35">
      <c r="A17" s="10" t="s">
        <v>3</v>
      </c>
      <c r="B17" s="5">
        <v>0.05</v>
      </c>
      <c r="C17" s="32">
        <v>0</v>
      </c>
      <c r="D17" s="32">
        <v>0.05</v>
      </c>
      <c r="E17" s="32">
        <f>+C17+D17</f>
        <v>0.05</v>
      </c>
      <c r="F17" s="6">
        <v>1.5</v>
      </c>
      <c r="G17" s="7">
        <f>B17*F17</f>
        <v>7.5000000000000011E-2</v>
      </c>
    </row>
    <row r="18" spans="1:7" ht="16.5" x14ac:dyDescent="0.35">
      <c r="A18" s="10" t="s">
        <v>4</v>
      </c>
      <c r="B18" s="5"/>
      <c r="C18" s="32"/>
      <c r="D18" s="32"/>
      <c r="E18" s="32"/>
      <c r="F18" s="6"/>
      <c r="G18" s="7">
        <f>B18*F18</f>
        <v>0</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0.99999999999999989</v>
      </c>
      <c r="C24" s="12">
        <f>SUM(C2:C23)</f>
        <v>0.70000000000000007</v>
      </c>
      <c r="D24" s="12">
        <f t="shared" ref="D24:E24" si="1">SUM(D2:D23)</f>
        <v>0.3</v>
      </c>
      <c r="E24" s="12">
        <f t="shared" si="1"/>
        <v>0.99999999999999989</v>
      </c>
      <c r="F24" s="13">
        <f>+SUMPRODUCT(F2:F23,B2:B23)</f>
        <v>4.4950540000000005</v>
      </c>
      <c r="G24" s="28"/>
    </row>
    <row r="25" spans="1:7" x14ac:dyDescent="0.25">
      <c r="B25" s="14"/>
    </row>
    <row r="26" spans="1:7" ht="16.5" x14ac:dyDescent="0.35">
      <c r="A26" s="4" t="s">
        <v>10</v>
      </c>
      <c r="B26" s="15"/>
      <c r="C26" s="9"/>
      <c r="D26">
        <f>B26*C26</f>
        <v>0</v>
      </c>
    </row>
    <row r="27" spans="1:7" ht="16.5" x14ac:dyDescent="0.35">
      <c r="A27" s="4" t="s">
        <v>11</v>
      </c>
      <c r="B27" s="15"/>
      <c r="C27" s="16"/>
      <c r="D27">
        <f>B27*C27</f>
        <v>0</v>
      </c>
    </row>
    <row r="28" spans="1:7" ht="16.5" x14ac:dyDescent="0.35">
      <c r="A28" s="17"/>
      <c r="B28" s="18"/>
      <c r="C28" s="3"/>
    </row>
    <row r="29" spans="1:7" x14ac:dyDescent="0.25">
      <c r="A29" s="3"/>
      <c r="B29" s="18">
        <f>+B24</f>
        <v>0.99999999999999989</v>
      </c>
      <c r="C29" s="19">
        <f>+SUMPRODUCT(C24:C28,B24:B28)</f>
        <v>0.7</v>
      </c>
      <c r="D29" s="20"/>
    </row>
    <row r="31" spans="1:7" x14ac:dyDescent="0.25">
      <c r="A31" t="s">
        <v>13</v>
      </c>
    </row>
    <row r="32" spans="1:7" ht="16.5" x14ac:dyDescent="0.35">
      <c r="A32" s="4" t="s">
        <v>14</v>
      </c>
      <c r="B32" s="14">
        <f>+SUMIF($A$2:$A$28,$A32,$B$2:$B$28)</f>
        <v>0.02</v>
      </c>
      <c r="C32" s="23">
        <f t="shared" ref="C32:C38" si="2">IFERROR(D32/B32,0)</f>
        <v>0</v>
      </c>
      <c r="D32" s="23">
        <f t="shared" ref="D32:D38" si="3">+SUMIF($A$2:$A$28,$A32,$D$2:$D$28)</f>
        <v>0</v>
      </c>
    </row>
    <row r="33" spans="1:4" ht="16.5" x14ac:dyDescent="0.35">
      <c r="A33" s="4" t="s">
        <v>15</v>
      </c>
      <c r="B33" s="14">
        <f t="shared" ref="B33:B38" si="4">+SUMIF($A$2:$A$28,$A33,$B$2:$B$28)</f>
        <v>0.15</v>
      </c>
      <c r="C33" s="23">
        <f t="shared" si="2"/>
        <v>0</v>
      </c>
      <c r="D33" s="23">
        <f t="shared" si="3"/>
        <v>0</v>
      </c>
    </row>
    <row r="34" spans="1:4" ht="16.5" x14ac:dyDescent="0.35">
      <c r="A34" s="4" t="s">
        <v>3</v>
      </c>
      <c r="B34" s="14">
        <f t="shared" si="4"/>
        <v>0.55000000000000004</v>
      </c>
      <c r="C34" s="23">
        <f t="shared" si="2"/>
        <v>0.27272727272727276</v>
      </c>
      <c r="D34" s="23">
        <f t="shared" si="3"/>
        <v>0.15000000000000002</v>
      </c>
    </row>
    <row r="35" spans="1:4" ht="16.5" x14ac:dyDescent="0.35">
      <c r="A35" s="4" t="s">
        <v>4</v>
      </c>
      <c r="B35" s="14">
        <f t="shared" si="4"/>
        <v>0.18</v>
      </c>
      <c r="C35" s="23">
        <f t="shared" si="2"/>
        <v>0.55555555555555558</v>
      </c>
      <c r="D35" s="23">
        <f t="shared" si="3"/>
        <v>0.1</v>
      </c>
    </row>
    <row r="36" spans="1:4" ht="16.5" x14ac:dyDescent="0.35">
      <c r="A36" s="4" t="s">
        <v>5</v>
      </c>
      <c r="B36" s="14">
        <f t="shared" si="4"/>
        <v>0.1</v>
      </c>
      <c r="C36" s="23">
        <f t="shared" si="2"/>
        <v>0.5</v>
      </c>
      <c r="D36" s="23">
        <f t="shared" si="3"/>
        <v>0.05</v>
      </c>
    </row>
    <row r="37" spans="1:4" ht="16.5" x14ac:dyDescent="0.35">
      <c r="A37" s="4" t="s">
        <v>10</v>
      </c>
      <c r="B37" s="14">
        <f t="shared" si="4"/>
        <v>0</v>
      </c>
      <c r="C37" s="23">
        <f t="shared" si="2"/>
        <v>0</v>
      </c>
      <c r="D37" s="23">
        <f t="shared" si="3"/>
        <v>0</v>
      </c>
    </row>
    <row r="38" spans="1:4" ht="16.5" x14ac:dyDescent="0.35">
      <c r="A38" s="4" t="s">
        <v>11</v>
      </c>
      <c r="B38" s="14">
        <f t="shared" si="4"/>
        <v>0</v>
      </c>
      <c r="C38" s="23">
        <f t="shared" si="2"/>
        <v>0</v>
      </c>
      <c r="D38" s="23">
        <f t="shared" si="3"/>
        <v>0</v>
      </c>
    </row>
    <row r="39" spans="1:4" x14ac:dyDescent="0.25">
      <c r="C39" s="23"/>
    </row>
    <row r="40" spans="1:4" x14ac:dyDescent="0.25">
      <c r="B40" s="14">
        <f>SUM(B32:B36)</f>
        <v>0.99999999999999989</v>
      </c>
      <c r="C40" s="23">
        <f>+SUMPRODUCT(C32:C38,B32:B38)/B40</f>
        <v>0.30000000000000004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FF0A3-5258-4629-BF74-F3F06B3081C9}">
  <dimension ref="A1:K40"/>
  <sheetViews>
    <sheetView workbookViewId="0">
      <selection activeCell="J16" sqref="J16"/>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7109375" bestFit="1" customWidth="1"/>
  </cols>
  <sheetData>
    <row r="1" spans="1:11" ht="60" x14ac:dyDescent="0.25">
      <c r="A1" s="1" t="s">
        <v>0</v>
      </c>
      <c r="B1" s="1" t="s">
        <v>1</v>
      </c>
      <c r="C1" s="1" t="s">
        <v>40</v>
      </c>
      <c r="D1" s="1" t="s">
        <v>41</v>
      </c>
      <c r="E1" s="1" t="s">
        <v>42</v>
      </c>
      <c r="F1" s="2" t="s">
        <v>12</v>
      </c>
      <c r="G1" s="3"/>
    </row>
    <row r="2" spans="1:11" ht="16.5" x14ac:dyDescent="0.35">
      <c r="A2" s="4" t="s">
        <v>14</v>
      </c>
      <c r="B2" s="5">
        <v>0.03</v>
      </c>
      <c r="C2" s="32">
        <v>0.03</v>
      </c>
      <c r="D2" s="32">
        <v>0</v>
      </c>
      <c r="E2" s="32">
        <f>+C2+D2</f>
        <v>0.03</v>
      </c>
      <c r="F2" s="6">
        <v>2.7000000000000001E-3</v>
      </c>
      <c r="G2" s="7">
        <f>B2*F2</f>
        <v>8.1000000000000004E-5</v>
      </c>
    </row>
    <row r="3" spans="1:11" ht="16.5" x14ac:dyDescent="0.35">
      <c r="A3" s="4" t="s">
        <v>15</v>
      </c>
      <c r="B3" s="8">
        <v>0.15</v>
      </c>
      <c r="C3" s="8">
        <v>0.15</v>
      </c>
      <c r="D3" s="8">
        <v>0</v>
      </c>
      <c r="E3" s="32">
        <f>+C3+D3</f>
        <v>0.15</v>
      </c>
      <c r="F3" s="6">
        <v>5.25</v>
      </c>
      <c r="G3" s="7">
        <f>B3*F3</f>
        <v>0.78749999999999998</v>
      </c>
      <c r="K3">
        <f>7*0.75</f>
        <v>5.25</v>
      </c>
    </row>
    <row r="4" spans="1:11" ht="16.5" x14ac:dyDescent="0.35">
      <c r="A4" s="4" t="s">
        <v>2</v>
      </c>
      <c r="B4" s="5"/>
      <c r="C4" s="5"/>
      <c r="D4" s="5"/>
      <c r="E4" s="5"/>
      <c r="F4" s="9"/>
      <c r="G4" s="7"/>
    </row>
    <row r="5" spans="1:11" ht="16.5" x14ac:dyDescent="0.35">
      <c r="A5" s="10" t="s">
        <v>3</v>
      </c>
      <c r="B5" s="5">
        <v>0.03</v>
      </c>
      <c r="C5" s="32">
        <v>0.03</v>
      </c>
      <c r="D5" s="32">
        <v>0</v>
      </c>
      <c r="E5" s="32">
        <f>+C5+D5</f>
        <v>0.03</v>
      </c>
      <c r="F5" s="6">
        <v>0.75</v>
      </c>
      <c r="G5" s="7">
        <f>B5*F5</f>
        <v>2.2499999999999999E-2</v>
      </c>
    </row>
    <row r="6" spans="1:11" ht="16.5" x14ac:dyDescent="0.35">
      <c r="A6" s="10" t="s">
        <v>4</v>
      </c>
      <c r="B6" s="5">
        <v>0.03</v>
      </c>
      <c r="C6" s="32">
        <v>0.03</v>
      </c>
      <c r="D6" s="32">
        <v>0</v>
      </c>
      <c r="E6" s="32">
        <f>+C6+D6</f>
        <v>0.03</v>
      </c>
      <c r="F6" s="6">
        <v>0.5</v>
      </c>
      <c r="G6" s="7">
        <f>B6*F6</f>
        <v>1.4999999999999999E-2</v>
      </c>
    </row>
    <row r="7" spans="1:11" ht="16.5" x14ac:dyDescent="0.35">
      <c r="A7" s="10" t="s">
        <v>5</v>
      </c>
      <c r="B7" s="5"/>
      <c r="C7" s="32"/>
      <c r="D7" s="32"/>
      <c r="E7" s="32"/>
      <c r="F7" s="6"/>
      <c r="G7" s="7">
        <f>B7*F7</f>
        <v>0</v>
      </c>
    </row>
    <row r="8" spans="1:11" ht="16.5" x14ac:dyDescent="0.35">
      <c r="A8" s="4" t="s">
        <v>6</v>
      </c>
      <c r="B8" s="5"/>
      <c r="C8" s="5"/>
      <c r="D8" s="5"/>
      <c r="E8" s="5"/>
      <c r="F8" s="9"/>
      <c r="G8" s="7"/>
    </row>
    <row r="9" spans="1:11" ht="16.5" x14ac:dyDescent="0.35">
      <c r="A9" s="10" t="s">
        <v>3</v>
      </c>
      <c r="B9" s="5">
        <v>0.04</v>
      </c>
      <c r="C9" s="32">
        <v>0.04</v>
      </c>
      <c r="D9" s="32">
        <v>0</v>
      </c>
      <c r="E9" s="32">
        <f t="shared" ref="E9:E10" si="0">+C9+D9</f>
        <v>0.04</v>
      </c>
      <c r="F9" s="6">
        <v>0.75</v>
      </c>
      <c r="G9" s="7">
        <f>B9*F9</f>
        <v>0.03</v>
      </c>
    </row>
    <row r="10" spans="1:11" ht="16.5" x14ac:dyDescent="0.35">
      <c r="A10" s="10" t="s">
        <v>4</v>
      </c>
      <c r="B10" s="5">
        <v>0.02</v>
      </c>
      <c r="C10" s="32">
        <v>0.02</v>
      </c>
      <c r="D10" s="32">
        <v>0</v>
      </c>
      <c r="E10" s="32">
        <f t="shared" si="0"/>
        <v>0.02</v>
      </c>
      <c r="F10" s="6">
        <v>0.5</v>
      </c>
      <c r="G10" s="7">
        <f>B10*F10</f>
        <v>0.01</v>
      </c>
    </row>
    <row r="11" spans="1:11" ht="16.5" x14ac:dyDescent="0.35">
      <c r="A11" s="10" t="s">
        <v>5</v>
      </c>
      <c r="B11" s="5"/>
      <c r="C11" s="32"/>
      <c r="D11" s="32"/>
      <c r="E11" s="32"/>
      <c r="F11" s="6"/>
      <c r="G11" s="7">
        <f>B11*F11</f>
        <v>0</v>
      </c>
    </row>
    <row r="12" spans="1:11" x14ac:dyDescent="0.25">
      <c r="A12" s="11" t="s">
        <v>7</v>
      </c>
      <c r="B12" s="5"/>
      <c r="C12" s="5"/>
      <c r="D12" s="5"/>
      <c r="E12" s="5"/>
      <c r="F12" s="9"/>
      <c r="G12" s="7"/>
    </row>
    <row r="13" spans="1:11" ht="16.5" x14ac:dyDescent="0.35">
      <c r="A13" s="10" t="s">
        <v>3</v>
      </c>
      <c r="B13" s="5">
        <v>0.3</v>
      </c>
      <c r="C13" s="32">
        <v>0.2</v>
      </c>
      <c r="D13" s="32">
        <v>0.1</v>
      </c>
      <c r="E13" s="32">
        <f t="shared" ref="E13:E15" si="1">+C13+D13</f>
        <v>0.30000000000000004</v>
      </c>
      <c r="F13" s="6">
        <v>4</v>
      </c>
      <c r="G13" s="7">
        <f>B13*F13</f>
        <v>1.2</v>
      </c>
    </row>
    <row r="14" spans="1:11" ht="16.5" x14ac:dyDescent="0.35">
      <c r="A14" s="10" t="s">
        <v>4</v>
      </c>
      <c r="B14" s="5">
        <v>0.25</v>
      </c>
      <c r="C14" s="32">
        <v>0.15</v>
      </c>
      <c r="D14" s="32">
        <v>0.1</v>
      </c>
      <c r="E14" s="32">
        <f t="shared" si="1"/>
        <v>0.25</v>
      </c>
      <c r="F14" s="6">
        <v>2.25</v>
      </c>
      <c r="G14" s="7">
        <f>B14*F14</f>
        <v>0.5625</v>
      </c>
    </row>
    <row r="15" spans="1:11" ht="16.5" x14ac:dyDescent="0.35">
      <c r="A15" s="10" t="s">
        <v>5</v>
      </c>
      <c r="B15" s="5">
        <v>0.1</v>
      </c>
      <c r="C15" s="32">
        <v>0.05</v>
      </c>
      <c r="D15" s="32">
        <v>0.05</v>
      </c>
      <c r="E15" s="32">
        <f t="shared" si="1"/>
        <v>0.1</v>
      </c>
      <c r="F15" s="6">
        <v>1.5</v>
      </c>
      <c r="G15" s="7">
        <f>B15*F15</f>
        <v>0.15000000000000002</v>
      </c>
    </row>
    <row r="16" spans="1:11" x14ac:dyDescent="0.25">
      <c r="A16" s="11" t="s">
        <v>8</v>
      </c>
      <c r="B16" s="5"/>
      <c r="C16" s="5"/>
      <c r="D16" s="5"/>
      <c r="E16" s="5"/>
      <c r="F16" s="9"/>
      <c r="G16" s="7"/>
    </row>
    <row r="17" spans="1:7" ht="16.5" x14ac:dyDescent="0.35">
      <c r="A17" s="10" t="s">
        <v>3</v>
      </c>
      <c r="B17" s="5">
        <v>0.05</v>
      </c>
      <c r="C17" s="32">
        <v>0</v>
      </c>
      <c r="D17" s="32">
        <v>0.05</v>
      </c>
      <c r="E17" s="32">
        <f>+C17+D17</f>
        <v>0.05</v>
      </c>
      <c r="F17" s="6">
        <v>1.5</v>
      </c>
      <c r="G17" s="7">
        <f>B17*F17</f>
        <v>7.5000000000000011E-2</v>
      </c>
    </row>
    <row r="18" spans="1:7" ht="16.5" x14ac:dyDescent="0.35">
      <c r="A18" s="10" t="s">
        <v>4</v>
      </c>
      <c r="B18" s="5"/>
      <c r="C18" s="32"/>
      <c r="D18" s="32"/>
      <c r="E18" s="32"/>
      <c r="F18" s="6"/>
      <c r="G18" s="7">
        <f>B18*F18</f>
        <v>0</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1</v>
      </c>
      <c r="C24" s="12">
        <f>SUM(C2:C23)</f>
        <v>0.70000000000000007</v>
      </c>
      <c r="D24" s="12">
        <f t="shared" ref="D24:E24" si="2">SUM(D2:D23)</f>
        <v>0.3</v>
      </c>
      <c r="E24" s="12">
        <f t="shared" si="2"/>
        <v>1</v>
      </c>
      <c r="F24" s="13">
        <f>+SUMPRODUCT(F2:F23,B2:B23)</f>
        <v>2.8525810000000003</v>
      </c>
      <c r="G24" s="28"/>
    </row>
    <row r="25" spans="1:7" x14ac:dyDescent="0.25">
      <c r="B25" s="14"/>
    </row>
    <row r="26" spans="1:7" ht="16.5" x14ac:dyDescent="0.35">
      <c r="A26" s="4" t="s">
        <v>10</v>
      </c>
      <c r="B26" s="15"/>
      <c r="C26" s="9"/>
      <c r="D26">
        <f>B26*C26</f>
        <v>0</v>
      </c>
    </row>
    <row r="27" spans="1:7" ht="16.5" x14ac:dyDescent="0.35">
      <c r="A27" s="4" t="s">
        <v>11</v>
      </c>
      <c r="B27" s="15"/>
      <c r="C27" s="16"/>
      <c r="D27">
        <f>B27*C27</f>
        <v>0</v>
      </c>
    </row>
    <row r="28" spans="1:7" ht="16.5" x14ac:dyDescent="0.35">
      <c r="A28" s="17"/>
      <c r="B28" s="18"/>
      <c r="C28" s="3"/>
    </row>
    <row r="29" spans="1:7" x14ac:dyDescent="0.25">
      <c r="A29" s="3"/>
      <c r="B29" s="18">
        <f>+B24</f>
        <v>1</v>
      </c>
      <c r="C29" s="19">
        <f>+SUMPRODUCT(C24:C28,B24:B28)</f>
        <v>0.70000000000000007</v>
      </c>
      <c r="D29" s="20"/>
    </row>
    <row r="31" spans="1:7" x14ac:dyDescent="0.25">
      <c r="A31" t="s">
        <v>13</v>
      </c>
    </row>
    <row r="32" spans="1:7" ht="16.5" x14ac:dyDescent="0.35">
      <c r="A32" s="4" t="s">
        <v>14</v>
      </c>
      <c r="B32" s="14">
        <f>+SUMIF($A$2:$A$28,$A32,$B$2:$B$28)</f>
        <v>0.03</v>
      </c>
      <c r="C32" s="23">
        <f t="shared" ref="C32:C38" si="3">IFERROR(D32/B32,0)</f>
        <v>0</v>
      </c>
      <c r="D32" s="23">
        <f t="shared" ref="D32:D38" si="4">+SUMIF($A$2:$A$28,$A32,$D$2:$D$28)</f>
        <v>0</v>
      </c>
    </row>
    <row r="33" spans="1:4" ht="16.5" x14ac:dyDescent="0.35">
      <c r="A33" s="4" t="s">
        <v>15</v>
      </c>
      <c r="B33" s="14">
        <f t="shared" ref="B33:B38" si="5">+SUMIF($A$2:$A$28,$A33,$B$2:$B$28)</f>
        <v>0.15</v>
      </c>
      <c r="C33" s="23">
        <f t="shared" si="3"/>
        <v>0</v>
      </c>
      <c r="D33" s="23">
        <f t="shared" si="4"/>
        <v>0</v>
      </c>
    </row>
    <row r="34" spans="1:4" ht="16.5" x14ac:dyDescent="0.35">
      <c r="A34" s="4" t="s">
        <v>3</v>
      </c>
      <c r="B34" s="14">
        <f t="shared" si="5"/>
        <v>0.42</v>
      </c>
      <c r="C34" s="23">
        <f t="shared" si="3"/>
        <v>0.35714285714285721</v>
      </c>
      <c r="D34" s="23">
        <f t="shared" si="4"/>
        <v>0.15000000000000002</v>
      </c>
    </row>
    <row r="35" spans="1:4" ht="16.5" x14ac:dyDescent="0.35">
      <c r="A35" s="4" t="s">
        <v>4</v>
      </c>
      <c r="B35" s="14">
        <f>+SUMIF($A$2:$A$28,$A35,$B$2:$B$28)</f>
        <v>0.3</v>
      </c>
      <c r="C35" s="23">
        <f t="shared" si="3"/>
        <v>0.33333333333333337</v>
      </c>
      <c r="D35" s="23">
        <f t="shared" si="4"/>
        <v>0.1</v>
      </c>
    </row>
    <row r="36" spans="1:4" ht="16.5" x14ac:dyDescent="0.35">
      <c r="A36" s="4" t="s">
        <v>5</v>
      </c>
      <c r="B36" s="14">
        <f t="shared" si="5"/>
        <v>0.1</v>
      </c>
      <c r="C36" s="23">
        <f t="shared" si="3"/>
        <v>0.5</v>
      </c>
      <c r="D36" s="23">
        <f t="shared" si="4"/>
        <v>0.05</v>
      </c>
    </row>
    <row r="37" spans="1:4" ht="16.5" x14ac:dyDescent="0.35">
      <c r="A37" s="4" t="s">
        <v>10</v>
      </c>
      <c r="B37" s="14">
        <f t="shared" si="5"/>
        <v>0</v>
      </c>
      <c r="C37" s="23">
        <f t="shared" si="3"/>
        <v>0</v>
      </c>
      <c r="D37" s="23">
        <f t="shared" si="4"/>
        <v>0</v>
      </c>
    </row>
    <row r="38" spans="1:4" ht="16.5" x14ac:dyDescent="0.35">
      <c r="A38" s="4" t="s">
        <v>11</v>
      </c>
      <c r="B38" s="14">
        <f t="shared" si="5"/>
        <v>0</v>
      </c>
      <c r="C38" s="23">
        <f t="shared" si="3"/>
        <v>0</v>
      </c>
      <c r="D38" s="23">
        <f t="shared" si="4"/>
        <v>0</v>
      </c>
    </row>
    <row r="39" spans="1:4" x14ac:dyDescent="0.25">
      <c r="C39" s="23"/>
    </row>
    <row r="40" spans="1:4" x14ac:dyDescent="0.25">
      <c r="B40" s="14">
        <f>SUM(B32:B36)</f>
        <v>0.99999999999999989</v>
      </c>
      <c r="C40" s="23">
        <f>+SUMPRODUCT(C32:C38,B32:B38)/B40</f>
        <v>0.30000000000000004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7E52E-AD82-4496-92FC-13CCE4CB4CF0}">
  <dimension ref="A1:G40"/>
  <sheetViews>
    <sheetView topLeftCell="A20" workbookViewId="0">
      <selection activeCell="F24" sqref="F24"/>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7109375" bestFit="1" customWidth="1"/>
  </cols>
  <sheetData>
    <row r="1" spans="1:7" ht="60" x14ac:dyDescent="0.25">
      <c r="A1" s="1" t="s">
        <v>0</v>
      </c>
      <c r="B1" s="1" t="s">
        <v>1</v>
      </c>
      <c r="C1" s="1" t="s">
        <v>40</v>
      </c>
      <c r="D1" s="1" t="s">
        <v>41</v>
      </c>
      <c r="E1" s="1" t="s">
        <v>42</v>
      </c>
      <c r="F1" s="2" t="s">
        <v>12</v>
      </c>
      <c r="G1" s="3"/>
    </row>
    <row r="2" spans="1:7" ht="16.5" x14ac:dyDescent="0.35">
      <c r="A2" s="4" t="s">
        <v>14</v>
      </c>
      <c r="B2" s="5">
        <v>0.03</v>
      </c>
      <c r="C2" s="32">
        <v>0.03</v>
      </c>
      <c r="D2" s="32">
        <v>0</v>
      </c>
      <c r="E2" s="32">
        <f>SUM(C2:D2)</f>
        <v>0.03</v>
      </c>
      <c r="F2" s="6">
        <v>2.7000000000000001E-3</v>
      </c>
      <c r="G2" s="7">
        <f>B2*F2</f>
        <v>8.1000000000000004E-5</v>
      </c>
    </row>
    <row r="3" spans="1:7" ht="16.5" x14ac:dyDescent="0.35">
      <c r="A3" s="4" t="s">
        <v>15</v>
      </c>
      <c r="B3" s="8">
        <v>0.15</v>
      </c>
      <c r="C3" s="8">
        <v>0.15</v>
      </c>
      <c r="D3" s="8">
        <v>0</v>
      </c>
      <c r="E3" s="32">
        <f>SUM(C3:D3)</f>
        <v>0.15</v>
      </c>
      <c r="F3" s="6">
        <v>1.5</v>
      </c>
      <c r="G3" s="7">
        <f>B3*F3</f>
        <v>0.22499999999999998</v>
      </c>
    </row>
    <row r="4" spans="1:7" ht="16.5" x14ac:dyDescent="0.35">
      <c r="A4" s="4" t="s">
        <v>2</v>
      </c>
      <c r="B4" s="5"/>
      <c r="C4" s="5"/>
      <c r="D4" s="5"/>
      <c r="E4" s="5"/>
      <c r="F4" s="9"/>
      <c r="G4" s="7"/>
    </row>
    <row r="5" spans="1:7" ht="16.5" x14ac:dyDescent="0.35">
      <c r="A5" s="10" t="s">
        <v>3</v>
      </c>
      <c r="B5" s="5">
        <v>0.1</v>
      </c>
      <c r="C5" s="32">
        <v>0.1</v>
      </c>
      <c r="D5" s="32">
        <v>0</v>
      </c>
      <c r="E5" s="32">
        <f t="shared" ref="E5:E7" si="0">SUM(C5:D5)</f>
        <v>0.1</v>
      </c>
      <c r="F5" s="6">
        <v>0.9</v>
      </c>
      <c r="G5" s="7">
        <f>B5*F5</f>
        <v>9.0000000000000011E-2</v>
      </c>
    </row>
    <row r="6" spans="1:7" ht="16.5" x14ac:dyDescent="0.35">
      <c r="A6" s="10" t="s">
        <v>4</v>
      </c>
      <c r="B6" s="5">
        <v>0.15</v>
      </c>
      <c r="C6" s="32">
        <v>0.15</v>
      </c>
      <c r="D6" s="32">
        <v>0</v>
      </c>
      <c r="E6" s="32">
        <f t="shared" si="0"/>
        <v>0.15</v>
      </c>
      <c r="F6" s="6">
        <v>0.9</v>
      </c>
      <c r="G6" s="7">
        <f>B6*F6</f>
        <v>0.13500000000000001</v>
      </c>
    </row>
    <row r="7" spans="1:7" ht="16.5" x14ac:dyDescent="0.35">
      <c r="A7" s="10" t="s">
        <v>5</v>
      </c>
      <c r="B7" s="5">
        <v>0.03</v>
      </c>
      <c r="C7" s="32">
        <v>0.03</v>
      </c>
      <c r="D7" s="32">
        <v>0</v>
      </c>
      <c r="E7" s="32">
        <f t="shared" si="0"/>
        <v>0.03</v>
      </c>
      <c r="F7" s="6">
        <v>0.7</v>
      </c>
      <c r="G7" s="7">
        <f>B7*F7</f>
        <v>2.0999999999999998E-2</v>
      </c>
    </row>
    <row r="8" spans="1:7" ht="16.5" x14ac:dyDescent="0.35">
      <c r="A8" s="4" t="s">
        <v>6</v>
      </c>
      <c r="B8" s="5"/>
      <c r="C8" s="5"/>
      <c r="D8" s="5"/>
      <c r="E8" s="5"/>
      <c r="F8" s="9"/>
      <c r="G8" s="7"/>
    </row>
    <row r="9" spans="1:7" ht="16.5" x14ac:dyDescent="0.35">
      <c r="A9" s="10" t="s">
        <v>3</v>
      </c>
      <c r="B9" s="5">
        <v>0.1</v>
      </c>
      <c r="C9" s="32">
        <v>0.05</v>
      </c>
      <c r="D9" s="32">
        <v>0.05</v>
      </c>
      <c r="E9" s="32">
        <f t="shared" ref="E9:E11" si="1">SUM(C9:D9)</f>
        <v>0.1</v>
      </c>
      <c r="F9" s="6">
        <v>0.9</v>
      </c>
      <c r="G9" s="7">
        <f>B9*F9</f>
        <v>9.0000000000000011E-2</v>
      </c>
    </row>
    <row r="10" spans="1:7" ht="16.5" x14ac:dyDescent="0.35">
      <c r="A10" s="10" t="s">
        <v>4</v>
      </c>
      <c r="B10" s="5">
        <v>0.09</v>
      </c>
      <c r="C10" s="32">
        <v>0.05</v>
      </c>
      <c r="D10" s="32">
        <v>0.04</v>
      </c>
      <c r="E10" s="32">
        <f t="shared" si="1"/>
        <v>0.09</v>
      </c>
      <c r="F10" s="6">
        <v>0.9</v>
      </c>
      <c r="G10" s="7">
        <f>B10*F10</f>
        <v>8.1000000000000003E-2</v>
      </c>
    </row>
    <row r="11" spans="1:7" ht="16.5" x14ac:dyDescent="0.35">
      <c r="A11" s="10" t="s">
        <v>5</v>
      </c>
      <c r="B11" s="5">
        <v>0.03</v>
      </c>
      <c r="C11" s="32">
        <v>0.02</v>
      </c>
      <c r="D11" s="32">
        <v>0.01</v>
      </c>
      <c r="E11" s="32">
        <f t="shared" si="1"/>
        <v>0.03</v>
      </c>
      <c r="F11" s="6">
        <v>0.7</v>
      </c>
      <c r="G11" s="7">
        <f>B11*F11</f>
        <v>2.0999999999999998E-2</v>
      </c>
    </row>
    <row r="12" spans="1:7" x14ac:dyDescent="0.25">
      <c r="A12" s="11" t="s">
        <v>7</v>
      </c>
      <c r="B12" s="5"/>
      <c r="C12" s="5"/>
      <c r="D12" s="5" t="s">
        <v>43</v>
      </c>
      <c r="E12" s="5"/>
      <c r="F12" s="9"/>
      <c r="G12" s="7"/>
    </row>
    <row r="13" spans="1:7" ht="16.5" x14ac:dyDescent="0.35">
      <c r="A13" s="10" t="s">
        <v>3</v>
      </c>
      <c r="B13" s="5">
        <v>0.12</v>
      </c>
      <c r="C13" s="5">
        <v>0.06</v>
      </c>
      <c r="D13" s="5">
        <v>0.06</v>
      </c>
      <c r="E13" s="32">
        <f t="shared" ref="E13:E15" si="2">SUM(C13:D13)</f>
        <v>0.12</v>
      </c>
      <c r="F13" s="22">
        <v>0.9</v>
      </c>
      <c r="G13" s="7">
        <f>B13*F13</f>
        <v>0.108</v>
      </c>
    </row>
    <row r="14" spans="1:7" ht="16.5" x14ac:dyDescent="0.35">
      <c r="A14" s="10" t="s">
        <v>4</v>
      </c>
      <c r="B14" s="5">
        <v>0.1</v>
      </c>
      <c r="C14" s="5">
        <v>0.04</v>
      </c>
      <c r="D14" s="5">
        <v>0.06</v>
      </c>
      <c r="E14" s="32">
        <f t="shared" si="2"/>
        <v>0.1</v>
      </c>
      <c r="F14" s="22">
        <v>0.9</v>
      </c>
      <c r="G14" s="7">
        <f>B14*F14</f>
        <v>9.0000000000000011E-2</v>
      </c>
    </row>
    <row r="15" spans="1:7" ht="16.5" x14ac:dyDescent="0.35">
      <c r="A15" s="10" t="s">
        <v>5</v>
      </c>
      <c r="B15" s="5">
        <v>0.05</v>
      </c>
      <c r="C15" s="5">
        <v>0.02</v>
      </c>
      <c r="D15" s="5">
        <v>0.03</v>
      </c>
      <c r="E15" s="32">
        <f t="shared" si="2"/>
        <v>0.05</v>
      </c>
      <c r="F15" s="22">
        <v>0.7</v>
      </c>
      <c r="G15" s="7">
        <f>B15*F15</f>
        <v>3.4999999999999996E-2</v>
      </c>
    </row>
    <row r="16" spans="1:7" x14ac:dyDescent="0.25">
      <c r="A16" s="11" t="s">
        <v>8</v>
      </c>
      <c r="B16" s="5"/>
      <c r="C16" s="5"/>
      <c r="D16" s="5"/>
      <c r="E16" s="5"/>
      <c r="F16" s="9"/>
      <c r="G16" s="7"/>
    </row>
    <row r="17" spans="1:7" ht="16.5" x14ac:dyDescent="0.35">
      <c r="A17" s="10" t="s">
        <v>3</v>
      </c>
      <c r="B17" s="5">
        <v>0.05</v>
      </c>
      <c r="C17" s="32">
        <v>0</v>
      </c>
      <c r="D17" s="32">
        <v>0.05</v>
      </c>
      <c r="E17" s="32">
        <f>SUM(C17:D17)</f>
        <v>0.05</v>
      </c>
      <c r="F17" s="6">
        <v>1</v>
      </c>
      <c r="G17" s="7">
        <f>B17*F17</f>
        <v>0.05</v>
      </c>
    </row>
    <row r="18" spans="1:7" ht="16.5" x14ac:dyDescent="0.35">
      <c r="A18" s="10" t="s">
        <v>4</v>
      </c>
      <c r="B18" s="5"/>
      <c r="C18" s="32"/>
      <c r="D18" s="32"/>
      <c r="E18" s="32"/>
      <c r="F18" s="6"/>
      <c r="G18" s="7">
        <f>B18*F18</f>
        <v>0</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1</v>
      </c>
      <c r="C24" s="12">
        <f>SUM(C2:C23)</f>
        <v>0.70000000000000018</v>
      </c>
      <c r="D24" s="12">
        <f>SUM(D2:D23)</f>
        <v>0.3</v>
      </c>
      <c r="E24" s="12">
        <f>SUM(E2:E23)</f>
        <v>1</v>
      </c>
      <c r="F24" s="29">
        <f>+SUMPRODUCT(F2:F23,B2:B23)</f>
        <v>0.94608100000000006</v>
      </c>
      <c r="G24" s="28"/>
    </row>
    <row r="25" spans="1:7" x14ac:dyDescent="0.25">
      <c r="B25" s="14"/>
    </row>
    <row r="26" spans="1:7" ht="16.5" x14ac:dyDescent="0.35">
      <c r="A26" s="4" t="s">
        <v>10</v>
      </c>
      <c r="B26" s="15"/>
      <c r="C26" s="9"/>
      <c r="D26">
        <f>B26*C26</f>
        <v>0</v>
      </c>
    </row>
    <row r="27" spans="1:7" ht="16.5" x14ac:dyDescent="0.35">
      <c r="A27" s="4" t="s">
        <v>11</v>
      </c>
      <c r="B27" s="15"/>
      <c r="C27" s="16"/>
      <c r="D27">
        <f>B27*C27</f>
        <v>0</v>
      </c>
    </row>
    <row r="28" spans="1:7" ht="16.5" x14ac:dyDescent="0.35">
      <c r="A28" s="17"/>
      <c r="B28" s="18"/>
      <c r="C28" s="3"/>
    </row>
    <row r="29" spans="1:7" x14ac:dyDescent="0.25">
      <c r="A29" s="3"/>
      <c r="B29" s="18">
        <f>+B24</f>
        <v>1</v>
      </c>
      <c r="C29" s="19">
        <f>+SUMPRODUCT(C24:C28,B24:B28)</f>
        <v>0.70000000000000018</v>
      </c>
      <c r="D29" s="20"/>
    </row>
    <row r="31" spans="1:7" x14ac:dyDescent="0.25">
      <c r="A31" t="s">
        <v>13</v>
      </c>
    </row>
    <row r="32" spans="1:7" ht="16.5" x14ac:dyDescent="0.35">
      <c r="A32" s="4" t="s">
        <v>14</v>
      </c>
      <c r="B32" s="14">
        <f>+SUMIF($A$2:$A$28,$A32,$B$2:$B$28)</f>
        <v>0.03</v>
      </c>
      <c r="C32" s="23">
        <f t="shared" ref="C32:C38" si="3">IFERROR(D32/B32,0)</f>
        <v>0</v>
      </c>
      <c r="D32" s="23">
        <f t="shared" ref="D32:D38" si="4">+SUMIF($A$2:$A$28,$A32,$D$2:$D$28)</f>
        <v>0</v>
      </c>
    </row>
    <row r="33" spans="1:4" ht="16.5" x14ac:dyDescent="0.35">
      <c r="A33" s="4" t="s">
        <v>15</v>
      </c>
      <c r="B33" s="14">
        <f t="shared" ref="B33:B38" si="5">+SUMIF($A$2:$A$28,$A33,$B$2:$B$28)</f>
        <v>0.15</v>
      </c>
      <c r="C33" s="23">
        <f t="shared" si="3"/>
        <v>0</v>
      </c>
      <c r="D33" s="23">
        <f t="shared" si="4"/>
        <v>0</v>
      </c>
    </row>
    <row r="34" spans="1:4" ht="16.5" x14ac:dyDescent="0.35">
      <c r="A34" s="4" t="s">
        <v>3</v>
      </c>
      <c r="B34" s="14">
        <f t="shared" si="5"/>
        <v>0.37</v>
      </c>
      <c r="C34" s="23">
        <f t="shared" si="3"/>
        <v>0.43243243243243246</v>
      </c>
      <c r="D34" s="23">
        <f t="shared" si="4"/>
        <v>0.16</v>
      </c>
    </row>
    <row r="35" spans="1:4" ht="16.5" x14ac:dyDescent="0.35">
      <c r="A35" s="4" t="s">
        <v>4</v>
      </c>
      <c r="B35" s="14">
        <f t="shared" si="5"/>
        <v>0.33999999999999997</v>
      </c>
      <c r="C35" s="23">
        <f t="shared" si="3"/>
        <v>0.29411764705882359</v>
      </c>
      <c r="D35" s="23">
        <f t="shared" si="4"/>
        <v>0.1</v>
      </c>
    </row>
    <row r="36" spans="1:4" ht="16.5" x14ac:dyDescent="0.35">
      <c r="A36" s="4" t="s">
        <v>5</v>
      </c>
      <c r="B36" s="14">
        <f t="shared" si="5"/>
        <v>0.11</v>
      </c>
      <c r="C36" s="23">
        <f t="shared" si="3"/>
        <v>0.36363636363636365</v>
      </c>
      <c r="D36" s="23">
        <f t="shared" si="4"/>
        <v>0.04</v>
      </c>
    </row>
    <row r="37" spans="1:4" ht="16.5" x14ac:dyDescent="0.35">
      <c r="A37" s="4" t="s">
        <v>10</v>
      </c>
      <c r="B37" s="14">
        <f t="shared" si="5"/>
        <v>0</v>
      </c>
      <c r="C37" s="23">
        <f t="shared" si="3"/>
        <v>0</v>
      </c>
      <c r="D37" s="23">
        <f t="shared" si="4"/>
        <v>0</v>
      </c>
    </row>
    <row r="38" spans="1:4" ht="16.5" x14ac:dyDescent="0.35">
      <c r="A38" s="4" t="s">
        <v>11</v>
      </c>
      <c r="B38" s="14">
        <f t="shared" si="5"/>
        <v>0</v>
      </c>
      <c r="C38" s="23">
        <f t="shared" si="3"/>
        <v>0</v>
      </c>
      <c r="D38" s="23">
        <f t="shared" si="4"/>
        <v>0</v>
      </c>
    </row>
    <row r="39" spans="1:4" x14ac:dyDescent="0.25">
      <c r="C39" s="23"/>
    </row>
    <row r="40" spans="1:4" x14ac:dyDescent="0.25">
      <c r="B40" s="14">
        <f>SUM(B32:B36)</f>
        <v>1</v>
      </c>
      <c r="C40" s="23">
        <f>+SUMPRODUCT(C32:C38,B32:B38)/B40</f>
        <v>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3EB3F-DCF7-4866-BD9B-5617D2054FAE}">
  <dimension ref="A1:G40"/>
  <sheetViews>
    <sheetView topLeftCell="A17" zoomScale="110" zoomScaleNormal="110" workbookViewId="0">
      <selection activeCell="B36" sqref="B36"/>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7109375" bestFit="1" customWidth="1"/>
  </cols>
  <sheetData>
    <row r="1" spans="1:7" ht="60" x14ac:dyDescent="0.25">
      <c r="A1" s="1" t="s">
        <v>0</v>
      </c>
      <c r="B1" s="1" t="s">
        <v>1</v>
      </c>
      <c r="C1" s="1" t="s">
        <v>40</v>
      </c>
      <c r="D1" s="1" t="s">
        <v>41</v>
      </c>
      <c r="E1" s="1" t="s">
        <v>42</v>
      </c>
      <c r="F1" s="2" t="s">
        <v>12</v>
      </c>
      <c r="G1" s="3"/>
    </row>
    <row r="2" spans="1:7" ht="16.5" x14ac:dyDescent="0.35">
      <c r="A2" s="4" t="s">
        <v>14</v>
      </c>
      <c r="B2" s="5">
        <v>0.03</v>
      </c>
      <c r="C2" s="5">
        <v>0.03</v>
      </c>
      <c r="D2" s="32"/>
      <c r="E2" s="32">
        <f>+C2+D2</f>
        <v>0.03</v>
      </c>
      <c r="F2" s="6">
        <v>2.7000000000000001E-3</v>
      </c>
      <c r="G2" s="7">
        <f>B2*F2</f>
        <v>8.1000000000000004E-5</v>
      </c>
    </row>
    <row r="3" spans="1:7" ht="16.5" x14ac:dyDescent="0.35">
      <c r="A3" s="4" t="s">
        <v>15</v>
      </c>
      <c r="B3" s="8">
        <v>0.15</v>
      </c>
      <c r="C3" s="8">
        <v>0.15</v>
      </c>
      <c r="D3" s="8"/>
      <c r="E3" s="32">
        <f t="shared" ref="E3" si="0">+C3+D3</f>
        <v>0.15</v>
      </c>
      <c r="F3" s="6">
        <v>0.95</v>
      </c>
      <c r="G3" s="7">
        <f>B3*F3</f>
        <v>0.14249999999999999</v>
      </c>
    </row>
    <row r="4" spans="1:7" ht="16.5" x14ac:dyDescent="0.35">
      <c r="A4" s="4" t="s">
        <v>2</v>
      </c>
      <c r="B4" s="5"/>
      <c r="C4" s="5"/>
      <c r="D4" s="5"/>
      <c r="E4" s="5"/>
      <c r="F4" s="9"/>
      <c r="G4" s="7"/>
    </row>
    <row r="5" spans="1:7" ht="16.5" x14ac:dyDescent="0.35">
      <c r="A5" s="10" t="s">
        <v>3</v>
      </c>
      <c r="B5" s="5">
        <v>0.22</v>
      </c>
      <c r="C5" s="5">
        <v>0.22</v>
      </c>
      <c r="D5" s="32"/>
      <c r="E5" s="32">
        <f t="shared" ref="E5:E7" si="1">+C5+D5</f>
        <v>0.22</v>
      </c>
      <c r="F5" s="6">
        <v>0.95</v>
      </c>
      <c r="G5" s="7">
        <f>B5*F5</f>
        <v>0.20899999999999999</v>
      </c>
    </row>
    <row r="6" spans="1:7" ht="16.5" x14ac:dyDescent="0.35">
      <c r="A6" s="10" t="s">
        <v>4</v>
      </c>
      <c r="B6" s="5">
        <v>0.13</v>
      </c>
      <c r="C6" s="5">
        <v>0.13</v>
      </c>
      <c r="D6" s="32"/>
      <c r="E6" s="32">
        <f t="shared" si="1"/>
        <v>0.13</v>
      </c>
      <c r="F6" s="6">
        <v>0.9</v>
      </c>
      <c r="G6" s="7">
        <f>B6*F6</f>
        <v>0.11700000000000001</v>
      </c>
    </row>
    <row r="7" spans="1:7" ht="16.5" x14ac:dyDescent="0.35">
      <c r="A7" s="10" t="s">
        <v>5</v>
      </c>
      <c r="B7" s="5">
        <v>0.05</v>
      </c>
      <c r="C7" s="5">
        <v>0.05</v>
      </c>
      <c r="D7" s="32"/>
      <c r="E7" s="32">
        <f t="shared" si="1"/>
        <v>0.05</v>
      </c>
      <c r="F7" s="6">
        <v>0.7</v>
      </c>
      <c r="G7" s="7">
        <f>B7*F7</f>
        <v>3.4999999999999996E-2</v>
      </c>
    </row>
    <row r="8" spans="1:7" ht="16.5" x14ac:dyDescent="0.35">
      <c r="A8" s="4" t="s">
        <v>6</v>
      </c>
      <c r="B8" s="5"/>
      <c r="C8" s="5"/>
      <c r="D8" s="5"/>
      <c r="E8" s="5"/>
      <c r="F8" s="9"/>
      <c r="G8" s="7"/>
    </row>
    <row r="9" spans="1:7" ht="16.5" x14ac:dyDescent="0.35">
      <c r="A9" s="10" t="s">
        <v>3</v>
      </c>
      <c r="B9" s="5">
        <v>0.2</v>
      </c>
      <c r="C9" s="32">
        <v>0.05</v>
      </c>
      <c r="D9" s="32">
        <v>0.15</v>
      </c>
      <c r="E9" s="32">
        <f t="shared" ref="E9:E11" si="2">+C9+D9</f>
        <v>0.2</v>
      </c>
      <c r="F9" s="6">
        <v>0.95</v>
      </c>
      <c r="G9" s="7">
        <f>B9*F9</f>
        <v>0.19</v>
      </c>
    </row>
    <row r="10" spans="1:7" ht="16.5" x14ac:dyDescent="0.35">
      <c r="A10" s="10" t="s">
        <v>4</v>
      </c>
      <c r="B10" s="5">
        <v>0.17</v>
      </c>
      <c r="C10" s="32">
        <v>0.05</v>
      </c>
      <c r="D10" s="32">
        <v>0.12</v>
      </c>
      <c r="E10" s="32">
        <f t="shared" si="2"/>
        <v>0.16999999999999998</v>
      </c>
      <c r="F10" s="6">
        <v>0.9</v>
      </c>
      <c r="G10" s="7">
        <f>B10*F10</f>
        <v>0.15300000000000002</v>
      </c>
    </row>
    <row r="11" spans="1:7" ht="16.5" x14ac:dyDescent="0.35">
      <c r="A11" s="10" t="s">
        <v>5</v>
      </c>
      <c r="B11" s="5">
        <v>0.05</v>
      </c>
      <c r="C11" s="32">
        <v>0.02</v>
      </c>
      <c r="D11" s="32">
        <v>0.03</v>
      </c>
      <c r="E11" s="32">
        <f t="shared" si="2"/>
        <v>0.05</v>
      </c>
      <c r="F11" s="6">
        <v>0.7</v>
      </c>
      <c r="G11" s="7">
        <f>B11*F11</f>
        <v>3.4999999999999996E-2</v>
      </c>
    </row>
    <row r="12" spans="1:7" x14ac:dyDescent="0.25">
      <c r="A12" s="11" t="s">
        <v>7</v>
      </c>
      <c r="B12" s="5"/>
      <c r="C12" s="5"/>
      <c r="D12" s="5"/>
      <c r="E12" s="5"/>
      <c r="F12" s="9"/>
      <c r="G12" s="7"/>
    </row>
    <row r="13" spans="1:7" ht="16.5" x14ac:dyDescent="0.35">
      <c r="A13" s="10" t="s">
        <v>3</v>
      </c>
      <c r="B13" s="5"/>
      <c r="C13" s="32"/>
      <c r="D13" s="32"/>
      <c r="E13" s="32"/>
      <c r="F13" s="6"/>
      <c r="G13" s="7">
        <f>B13*F13</f>
        <v>0</v>
      </c>
    </row>
    <row r="14" spans="1:7" ht="16.5" x14ac:dyDescent="0.35">
      <c r="A14" s="10" t="s">
        <v>4</v>
      </c>
      <c r="B14" s="5"/>
      <c r="C14" s="32"/>
      <c r="D14" s="32"/>
      <c r="E14" s="32"/>
      <c r="F14" s="6"/>
      <c r="G14" s="7">
        <f>B14*F14</f>
        <v>0</v>
      </c>
    </row>
    <row r="15" spans="1:7" ht="16.5" x14ac:dyDescent="0.35">
      <c r="A15" s="10" t="s">
        <v>5</v>
      </c>
      <c r="B15" s="5"/>
      <c r="C15" s="32"/>
      <c r="D15" s="32"/>
      <c r="E15" s="32"/>
      <c r="F15" s="6"/>
      <c r="G15" s="7">
        <f>B15*F15</f>
        <v>0</v>
      </c>
    </row>
    <row r="16" spans="1:7" x14ac:dyDescent="0.25">
      <c r="A16" s="11" t="s">
        <v>8</v>
      </c>
      <c r="B16" s="5"/>
      <c r="C16" s="5"/>
      <c r="D16" s="5"/>
      <c r="E16" s="5"/>
      <c r="F16" s="9"/>
      <c r="G16" s="7"/>
    </row>
    <row r="17" spans="1:7" ht="16.5" x14ac:dyDescent="0.35">
      <c r="A17" s="10" t="s">
        <v>3</v>
      </c>
      <c r="B17" s="5"/>
      <c r="C17" s="32"/>
      <c r="D17" s="32"/>
      <c r="E17" s="32"/>
      <c r="F17" s="6"/>
      <c r="G17" s="7">
        <f>B17*F17</f>
        <v>0</v>
      </c>
    </row>
    <row r="18" spans="1:7" ht="16.5" x14ac:dyDescent="0.35">
      <c r="A18" s="10" t="s">
        <v>4</v>
      </c>
      <c r="B18" s="5"/>
      <c r="C18" s="32"/>
      <c r="D18" s="32"/>
      <c r="E18" s="32"/>
      <c r="F18" s="6"/>
      <c r="G18" s="7">
        <f>B18*F18</f>
        <v>0</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1</v>
      </c>
      <c r="C24" s="12">
        <f>SUM(C2:C23)</f>
        <v>0.70000000000000018</v>
      </c>
      <c r="D24" s="12">
        <f t="shared" ref="D24:E24" si="3">SUM(D2:D23)</f>
        <v>0.30000000000000004</v>
      </c>
      <c r="E24" s="12">
        <f t="shared" si="3"/>
        <v>1</v>
      </c>
      <c r="F24" s="29">
        <f>+SUMPRODUCT(F2:F23,B2:B23)</f>
        <v>0.88158100000000006</v>
      </c>
      <c r="G24" s="28"/>
    </row>
    <row r="25" spans="1:7" x14ac:dyDescent="0.25">
      <c r="B25" s="14"/>
    </row>
    <row r="26" spans="1:7" ht="16.5" x14ac:dyDescent="0.35">
      <c r="A26" s="4" t="s">
        <v>10</v>
      </c>
      <c r="B26" s="15"/>
      <c r="C26" s="9"/>
      <c r="D26">
        <f>B26*C26</f>
        <v>0</v>
      </c>
    </row>
    <row r="27" spans="1:7" ht="16.5" x14ac:dyDescent="0.35">
      <c r="A27" s="4" t="s">
        <v>11</v>
      </c>
      <c r="B27" s="15"/>
      <c r="C27" s="16"/>
      <c r="D27">
        <f>B27*C27</f>
        <v>0</v>
      </c>
    </row>
    <row r="28" spans="1:7" ht="16.5" x14ac:dyDescent="0.35">
      <c r="A28" s="17"/>
      <c r="B28" s="18"/>
      <c r="C28" s="3"/>
    </row>
    <row r="29" spans="1:7" x14ac:dyDescent="0.25">
      <c r="A29" s="3"/>
      <c r="B29" s="18">
        <f>+B24</f>
        <v>1</v>
      </c>
      <c r="C29" s="19">
        <f>+SUMPRODUCT(C24:C28,B24:B28)</f>
        <v>0.70000000000000018</v>
      </c>
      <c r="D29" s="20"/>
    </row>
    <row r="31" spans="1:7" x14ac:dyDescent="0.25">
      <c r="A31" t="s">
        <v>13</v>
      </c>
    </row>
    <row r="32" spans="1:7" ht="16.5" x14ac:dyDescent="0.35">
      <c r="A32" s="4" t="s">
        <v>14</v>
      </c>
      <c r="B32" s="14">
        <f>+SUMIF($A$2:$A$28,$A32,$B$2:$B$28)</f>
        <v>0.03</v>
      </c>
      <c r="C32" s="23">
        <f t="shared" ref="C32:C38" si="4">IFERROR(D32/B32,0)</f>
        <v>0</v>
      </c>
      <c r="D32" s="23">
        <f t="shared" ref="D32:D38" si="5">+SUMIF($A$2:$A$28,$A32,$D$2:$D$28)</f>
        <v>0</v>
      </c>
    </row>
    <row r="33" spans="1:4" ht="16.5" x14ac:dyDescent="0.35">
      <c r="A33" s="4" t="s">
        <v>15</v>
      </c>
      <c r="B33" s="14">
        <f t="shared" ref="B33:B38" si="6">+SUMIF($A$2:$A$28,$A33,$B$2:$B$28)</f>
        <v>0.15</v>
      </c>
      <c r="C33" s="23">
        <f t="shared" si="4"/>
        <v>0</v>
      </c>
      <c r="D33" s="23">
        <f t="shared" si="5"/>
        <v>0</v>
      </c>
    </row>
    <row r="34" spans="1:4" ht="16.5" x14ac:dyDescent="0.35">
      <c r="A34" s="4" t="s">
        <v>3</v>
      </c>
      <c r="B34" s="14">
        <f t="shared" si="6"/>
        <v>0.42000000000000004</v>
      </c>
      <c r="C34" s="23">
        <f t="shared" si="4"/>
        <v>0.3571428571428571</v>
      </c>
      <c r="D34" s="23">
        <f t="shared" si="5"/>
        <v>0.15</v>
      </c>
    </row>
    <row r="35" spans="1:4" ht="16.5" x14ac:dyDescent="0.35">
      <c r="A35" s="4" t="s">
        <v>4</v>
      </c>
      <c r="B35" s="14">
        <f t="shared" si="6"/>
        <v>0.30000000000000004</v>
      </c>
      <c r="C35" s="23">
        <f t="shared" si="4"/>
        <v>0.39999999999999991</v>
      </c>
      <c r="D35" s="23">
        <f t="shared" si="5"/>
        <v>0.12</v>
      </c>
    </row>
    <row r="36" spans="1:4" ht="16.5" x14ac:dyDescent="0.35">
      <c r="A36" s="4" t="s">
        <v>5</v>
      </c>
      <c r="B36" s="14">
        <f t="shared" si="6"/>
        <v>0.1</v>
      </c>
      <c r="C36" s="23">
        <f t="shared" si="4"/>
        <v>0.3</v>
      </c>
      <c r="D36" s="23">
        <f t="shared" si="5"/>
        <v>0.03</v>
      </c>
    </row>
    <row r="37" spans="1:4" ht="16.5" x14ac:dyDescent="0.35">
      <c r="A37" s="4" t="s">
        <v>10</v>
      </c>
      <c r="B37" s="14">
        <f t="shared" si="6"/>
        <v>0</v>
      </c>
      <c r="C37" s="23">
        <f t="shared" si="4"/>
        <v>0</v>
      </c>
      <c r="D37" s="23">
        <f t="shared" si="5"/>
        <v>0</v>
      </c>
    </row>
    <row r="38" spans="1:4" ht="16.5" x14ac:dyDescent="0.35">
      <c r="A38" s="4" t="s">
        <v>11</v>
      </c>
      <c r="B38" s="14">
        <f t="shared" si="6"/>
        <v>0</v>
      </c>
      <c r="C38" s="23">
        <f t="shared" si="4"/>
        <v>0</v>
      </c>
      <c r="D38" s="23">
        <f t="shared" si="5"/>
        <v>0</v>
      </c>
    </row>
    <row r="39" spans="1:4" x14ac:dyDescent="0.25">
      <c r="C39" s="23"/>
    </row>
    <row r="40" spans="1:4" x14ac:dyDescent="0.25">
      <c r="B40" s="14">
        <f>SUM(B32:B36)</f>
        <v>1.0000000000000002</v>
      </c>
      <c r="C40" s="23">
        <f>+SUMPRODUCT(C32:C38,B32:B38)/B40</f>
        <v>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ED397-E018-4C84-A932-D7C7A54C5675}">
  <dimension ref="A1:H40"/>
  <sheetViews>
    <sheetView workbookViewId="0">
      <selection activeCell="E5" sqref="E5"/>
    </sheetView>
  </sheetViews>
  <sheetFormatPr defaultRowHeight="15" x14ac:dyDescent="0.25"/>
  <cols>
    <col min="1" max="1" width="24.28515625" bestFit="1" customWidth="1"/>
    <col min="2" max="2" width="10.7109375" bestFit="1" customWidth="1"/>
    <col min="3" max="3" width="16" style="23" bestFit="1" customWidth="1"/>
    <col min="4" max="4" width="15" bestFit="1" customWidth="1"/>
    <col min="5" max="5" width="15.7109375" bestFit="1" customWidth="1"/>
  </cols>
  <sheetData>
    <row r="1" spans="1:8" ht="60" x14ac:dyDescent="0.25">
      <c r="A1" s="1" t="s">
        <v>0</v>
      </c>
      <c r="B1" s="1" t="s">
        <v>1</v>
      </c>
      <c r="C1" s="1" t="s">
        <v>40</v>
      </c>
      <c r="D1" s="1" t="s">
        <v>41</v>
      </c>
      <c r="E1" s="1" t="s">
        <v>42</v>
      </c>
      <c r="F1" s="13" t="s">
        <v>16</v>
      </c>
      <c r="G1" s="2" t="s">
        <v>12</v>
      </c>
      <c r="H1" s="3"/>
    </row>
    <row r="2" spans="1:8" ht="16.5" x14ac:dyDescent="0.35">
      <c r="A2" s="4" t="s">
        <v>14</v>
      </c>
      <c r="B2" s="5">
        <v>0.03</v>
      </c>
      <c r="C2" s="32">
        <f>+B2</f>
        <v>0.03</v>
      </c>
      <c r="D2" s="32">
        <v>0</v>
      </c>
      <c r="E2" s="32">
        <f t="shared" ref="E2:E3" si="0">+C2+D2</f>
        <v>0.03</v>
      </c>
      <c r="F2" s="26">
        <v>2.7397260273972603E-3</v>
      </c>
      <c r="G2" s="6">
        <v>2.7000000000000001E-3</v>
      </c>
      <c r="H2" s="7">
        <f>B2*G2</f>
        <v>8.1000000000000004E-5</v>
      </c>
    </row>
    <row r="3" spans="1:8" ht="16.5" x14ac:dyDescent="0.35">
      <c r="A3" s="4" t="s">
        <v>15</v>
      </c>
      <c r="B3" s="8">
        <v>0.15</v>
      </c>
      <c r="C3" s="8">
        <f>+B3</f>
        <v>0.15</v>
      </c>
      <c r="D3" s="8">
        <v>0</v>
      </c>
      <c r="E3" s="32">
        <f t="shared" si="0"/>
        <v>0.15</v>
      </c>
      <c r="F3" s="21">
        <v>0.5</v>
      </c>
      <c r="G3" s="6">
        <v>0.5</v>
      </c>
      <c r="H3" s="7">
        <f>B3*G3</f>
        <v>7.4999999999999997E-2</v>
      </c>
    </row>
    <row r="4" spans="1:8" ht="16.5" x14ac:dyDescent="0.35">
      <c r="A4" s="4" t="s">
        <v>2</v>
      </c>
      <c r="B4" s="5"/>
      <c r="C4" s="5"/>
      <c r="D4" s="5"/>
      <c r="E4" s="5"/>
      <c r="F4" s="22"/>
      <c r="G4" s="9"/>
      <c r="H4" s="7"/>
    </row>
    <row r="5" spans="1:8" ht="16.5" x14ac:dyDescent="0.35">
      <c r="A5" s="10" t="s">
        <v>3</v>
      </c>
      <c r="B5" s="5">
        <v>7.0000000000000007E-2</v>
      </c>
      <c r="C5" s="5">
        <f>+B5</f>
        <v>7.0000000000000007E-2</v>
      </c>
      <c r="D5" s="5">
        <v>0</v>
      </c>
      <c r="E5" s="32">
        <f t="shared" ref="E5:E6" si="1">+C5+D5</f>
        <v>7.0000000000000007E-2</v>
      </c>
      <c r="F5" s="22">
        <v>0.5</v>
      </c>
      <c r="G5" s="6">
        <v>0.5</v>
      </c>
      <c r="H5" s="7">
        <f>B5*G5</f>
        <v>3.5000000000000003E-2</v>
      </c>
    </row>
    <row r="6" spans="1:8" ht="16.5" x14ac:dyDescent="0.35">
      <c r="A6" s="10" t="s">
        <v>4</v>
      </c>
      <c r="B6" s="5">
        <v>0.15</v>
      </c>
      <c r="C6" s="5">
        <f>+B6</f>
        <v>0.15</v>
      </c>
      <c r="D6" s="5">
        <v>0</v>
      </c>
      <c r="E6" s="32">
        <f t="shared" si="1"/>
        <v>0.15</v>
      </c>
      <c r="F6" s="22">
        <v>0.3</v>
      </c>
      <c r="G6" s="6">
        <v>0.4</v>
      </c>
      <c r="H6" s="7">
        <f>B6*G6</f>
        <v>0.06</v>
      </c>
    </row>
    <row r="7" spans="1:8" ht="16.5" x14ac:dyDescent="0.35">
      <c r="A7" s="10" t="s">
        <v>5</v>
      </c>
      <c r="B7" s="5"/>
      <c r="C7" s="5"/>
      <c r="D7" s="5"/>
      <c r="E7" s="5"/>
      <c r="F7" s="22"/>
      <c r="G7" s="6"/>
      <c r="H7" s="7">
        <f>B7*G7</f>
        <v>0</v>
      </c>
    </row>
    <row r="8" spans="1:8" ht="16.5" x14ac:dyDescent="0.35">
      <c r="A8" s="4" t="s">
        <v>6</v>
      </c>
      <c r="B8" s="5"/>
      <c r="C8" s="5"/>
      <c r="D8" s="5"/>
      <c r="E8" s="5"/>
      <c r="F8" s="22"/>
      <c r="G8" s="9"/>
      <c r="H8" s="7"/>
    </row>
    <row r="9" spans="1:8" ht="16.5" x14ac:dyDescent="0.35">
      <c r="A9" s="10" t="s">
        <v>3</v>
      </c>
      <c r="B9" s="5">
        <v>0.15</v>
      </c>
      <c r="C9" s="32">
        <v>0.1</v>
      </c>
      <c r="D9" s="32">
        <v>0.05</v>
      </c>
      <c r="E9" s="32">
        <f t="shared" ref="E9:E17" si="2">+C9+D9</f>
        <v>0.15000000000000002</v>
      </c>
      <c r="F9" s="22">
        <v>0.5</v>
      </c>
      <c r="G9" s="6">
        <v>0.5</v>
      </c>
      <c r="H9" s="7">
        <f>B9*G9</f>
        <v>7.4999999999999997E-2</v>
      </c>
    </row>
    <row r="10" spans="1:8" ht="16.5" x14ac:dyDescent="0.35">
      <c r="A10" s="10" t="s">
        <v>4</v>
      </c>
      <c r="B10" s="5">
        <v>0.1</v>
      </c>
      <c r="C10" s="32">
        <v>0.05</v>
      </c>
      <c r="D10" s="32">
        <v>0.05</v>
      </c>
      <c r="E10" s="32">
        <f t="shared" si="2"/>
        <v>0.1</v>
      </c>
      <c r="F10" s="22">
        <v>0.3</v>
      </c>
      <c r="G10" s="6">
        <v>0.4</v>
      </c>
      <c r="H10" s="7">
        <f>B10*G10</f>
        <v>4.0000000000000008E-2</v>
      </c>
    </row>
    <row r="11" spans="1:8" ht="16.5" x14ac:dyDescent="0.35">
      <c r="A11" s="10" t="s">
        <v>5</v>
      </c>
      <c r="B11" s="5">
        <v>0.05</v>
      </c>
      <c r="C11" s="32">
        <v>0.03</v>
      </c>
      <c r="D11" s="32">
        <v>0.02</v>
      </c>
      <c r="E11" s="32">
        <f t="shared" si="2"/>
        <v>0.05</v>
      </c>
      <c r="F11" s="22">
        <v>0.3</v>
      </c>
      <c r="G11" s="6">
        <v>0.3</v>
      </c>
      <c r="H11" s="7">
        <f>B11*G11</f>
        <v>1.4999999999999999E-2</v>
      </c>
    </row>
    <row r="12" spans="1:8" x14ac:dyDescent="0.25">
      <c r="A12" s="11" t="s">
        <v>7</v>
      </c>
      <c r="B12" s="5"/>
      <c r="C12" s="5"/>
      <c r="D12" s="5"/>
      <c r="E12" s="5"/>
      <c r="F12" s="22"/>
      <c r="G12" s="9"/>
      <c r="H12" s="7"/>
    </row>
    <row r="13" spans="1:8" ht="16.5" x14ac:dyDescent="0.35">
      <c r="A13" s="10" t="s">
        <v>3</v>
      </c>
      <c r="B13" s="5">
        <v>0.1</v>
      </c>
      <c r="C13" s="5">
        <v>0.05</v>
      </c>
      <c r="D13" s="5">
        <v>0.05</v>
      </c>
      <c r="E13" s="32">
        <f t="shared" si="2"/>
        <v>0.1</v>
      </c>
      <c r="F13" s="22">
        <v>0.5</v>
      </c>
      <c r="G13" s="6">
        <v>0.5</v>
      </c>
      <c r="H13" s="7">
        <f>B13*G13</f>
        <v>0.05</v>
      </c>
    </row>
    <row r="14" spans="1:8" ht="16.5" x14ac:dyDescent="0.35">
      <c r="A14" s="10" t="s">
        <v>4</v>
      </c>
      <c r="B14" s="5">
        <v>0.1</v>
      </c>
      <c r="C14" s="5">
        <v>0.05</v>
      </c>
      <c r="D14" s="5">
        <v>0.05</v>
      </c>
      <c r="E14" s="32">
        <f t="shared" si="2"/>
        <v>0.1</v>
      </c>
      <c r="F14" s="22">
        <v>0.5</v>
      </c>
      <c r="G14" s="6">
        <v>0.4</v>
      </c>
      <c r="H14" s="7">
        <f>B14*G14</f>
        <v>4.0000000000000008E-2</v>
      </c>
    </row>
    <row r="15" spans="1:8" ht="16.5" x14ac:dyDescent="0.35">
      <c r="A15" s="10" t="s">
        <v>5</v>
      </c>
      <c r="B15" s="5">
        <v>0.05</v>
      </c>
      <c r="C15" s="5">
        <v>0.02</v>
      </c>
      <c r="D15" s="5">
        <v>0.03</v>
      </c>
      <c r="E15" s="32">
        <f t="shared" si="2"/>
        <v>0.05</v>
      </c>
      <c r="F15" s="22">
        <v>0.5</v>
      </c>
      <c r="G15" s="6">
        <v>0.4</v>
      </c>
      <c r="H15" s="7">
        <f>B15*G15</f>
        <v>2.0000000000000004E-2</v>
      </c>
    </row>
    <row r="16" spans="1:8" x14ac:dyDescent="0.25">
      <c r="A16" s="11" t="s">
        <v>8</v>
      </c>
      <c r="B16" s="5"/>
      <c r="C16" s="5"/>
      <c r="D16" s="5"/>
      <c r="E16" s="5"/>
      <c r="F16" s="22"/>
      <c r="G16" s="9"/>
      <c r="H16" s="7"/>
    </row>
    <row r="17" spans="1:8" ht="16.5" x14ac:dyDescent="0.35">
      <c r="A17" s="10" t="s">
        <v>3</v>
      </c>
      <c r="B17" s="5">
        <v>0.05</v>
      </c>
      <c r="C17" s="5">
        <v>0</v>
      </c>
      <c r="D17" s="5">
        <v>0.05</v>
      </c>
      <c r="E17" s="32">
        <f t="shared" si="2"/>
        <v>0.05</v>
      </c>
      <c r="F17" s="22">
        <v>0.75</v>
      </c>
      <c r="G17" s="6">
        <v>0.75</v>
      </c>
      <c r="H17" s="7">
        <f>B17*G17</f>
        <v>3.7500000000000006E-2</v>
      </c>
    </row>
    <row r="18" spans="1:8" ht="16.5" x14ac:dyDescent="0.35">
      <c r="A18" s="10" t="s">
        <v>4</v>
      </c>
      <c r="B18" s="5"/>
      <c r="C18" s="5"/>
      <c r="D18" s="5"/>
      <c r="E18" s="5"/>
      <c r="F18" s="22"/>
      <c r="G18" s="6"/>
      <c r="H18" s="7">
        <f>B18*G18</f>
        <v>0</v>
      </c>
    </row>
    <row r="19" spans="1:8" ht="16.5" x14ac:dyDescent="0.35">
      <c r="A19" s="10" t="s">
        <v>5</v>
      </c>
      <c r="B19" s="5"/>
      <c r="C19" s="5"/>
      <c r="D19" s="5"/>
      <c r="E19" s="5"/>
      <c r="F19" s="22"/>
      <c r="G19" s="6"/>
      <c r="H19" s="7">
        <f>B19*G19</f>
        <v>0</v>
      </c>
    </row>
    <row r="20" spans="1:8" ht="16.5" x14ac:dyDescent="0.35">
      <c r="A20" s="4" t="s">
        <v>9</v>
      </c>
      <c r="B20" s="5"/>
      <c r="C20" s="5"/>
      <c r="D20" s="5"/>
      <c r="E20" s="5"/>
      <c r="F20" s="22"/>
      <c r="G20" s="9"/>
      <c r="H20" s="7"/>
    </row>
    <row r="21" spans="1:8" ht="16.5" x14ac:dyDescent="0.35">
      <c r="A21" s="10" t="s">
        <v>3</v>
      </c>
      <c r="B21" s="5"/>
      <c r="C21" s="5"/>
      <c r="D21" s="5"/>
      <c r="E21" s="5"/>
      <c r="F21" s="22"/>
      <c r="G21" s="6"/>
      <c r="H21" s="7">
        <f>B21*G21</f>
        <v>0</v>
      </c>
    </row>
    <row r="22" spans="1:8" ht="16.5" x14ac:dyDescent="0.35">
      <c r="A22" s="10" t="s">
        <v>4</v>
      </c>
      <c r="B22" s="5"/>
      <c r="C22" s="5"/>
      <c r="D22" s="5"/>
      <c r="E22" s="5"/>
      <c r="F22" s="22"/>
      <c r="G22" s="6"/>
      <c r="H22" s="7">
        <f>B22*G22</f>
        <v>0</v>
      </c>
    </row>
    <row r="23" spans="1:8" ht="16.5" x14ac:dyDescent="0.35">
      <c r="A23" s="10" t="s">
        <v>5</v>
      </c>
      <c r="B23" s="5"/>
      <c r="C23" s="5"/>
      <c r="D23" s="5"/>
      <c r="E23" s="5"/>
      <c r="F23" s="22"/>
      <c r="G23" s="6"/>
      <c r="H23" s="7">
        <f>B23*G23</f>
        <v>0</v>
      </c>
    </row>
    <row r="24" spans="1:8" x14ac:dyDescent="0.25">
      <c r="A24" s="3"/>
      <c r="B24" s="12">
        <f>SUM(B2:B23)</f>
        <v>1</v>
      </c>
      <c r="C24" s="12">
        <f t="shared" ref="C24:D24" si="3">SUM(C2:C23)</f>
        <v>0.70000000000000018</v>
      </c>
      <c r="D24" s="12">
        <f t="shared" si="3"/>
        <v>0.3</v>
      </c>
      <c r="E24" s="12">
        <f>SUM(E2:E23)</f>
        <v>1</v>
      </c>
      <c r="F24" s="13"/>
      <c r="G24" s="13">
        <f>+SUMPRODUCT(G2:G23,B2:B23)</f>
        <v>0.44758100000000001</v>
      </c>
      <c r="H24" s="28"/>
    </row>
    <row r="25" spans="1:8" x14ac:dyDescent="0.25">
      <c r="B25" s="14"/>
    </row>
    <row r="26" spans="1:8" ht="16.5" x14ac:dyDescent="0.35">
      <c r="A26" s="4" t="s">
        <v>10</v>
      </c>
      <c r="B26" s="15"/>
      <c r="C26" s="24"/>
      <c r="D26" s="9"/>
      <c r="E26">
        <f>B26*D26</f>
        <v>0</v>
      </c>
    </row>
    <row r="27" spans="1:8" ht="16.5" x14ac:dyDescent="0.35">
      <c r="A27" s="4" t="s">
        <v>11</v>
      </c>
      <c r="B27" s="15"/>
      <c r="C27" s="24"/>
      <c r="D27" s="16"/>
      <c r="E27">
        <f>B27*D27</f>
        <v>0</v>
      </c>
    </row>
    <row r="28" spans="1:8" ht="16.5" x14ac:dyDescent="0.35">
      <c r="A28" s="17"/>
      <c r="B28" s="18"/>
      <c r="C28" s="25"/>
      <c r="D28" s="3"/>
    </row>
    <row r="29" spans="1:8" x14ac:dyDescent="0.25">
      <c r="A29" s="3"/>
      <c r="B29" s="18">
        <f>+B24</f>
        <v>1</v>
      </c>
      <c r="C29" s="25"/>
      <c r="D29" s="19">
        <f>+SUMPRODUCT(D24:D28,B24:B28)</f>
        <v>0.3</v>
      </c>
      <c r="E29" s="20"/>
    </row>
    <row r="31" spans="1:8" x14ac:dyDescent="0.25">
      <c r="A31" t="s">
        <v>13</v>
      </c>
    </row>
    <row r="32" spans="1:8" ht="16.5" x14ac:dyDescent="0.35">
      <c r="A32" s="4" t="s">
        <v>14</v>
      </c>
      <c r="B32" s="14">
        <f>+SUMIF($A$2:$A$28,$A32,$B$2:$B$28)</f>
        <v>0.03</v>
      </c>
      <c r="D32" s="23">
        <f>IFERROR(E32/B32,0)</f>
        <v>1</v>
      </c>
      <c r="E32" s="23">
        <f t="shared" ref="E32:E38" si="4">+SUMIF($A$2:$A$28,$A32,$E$2:$E$28)</f>
        <v>0.03</v>
      </c>
    </row>
    <row r="33" spans="1:5" ht="16.5" x14ac:dyDescent="0.35">
      <c r="A33" s="4" t="s">
        <v>15</v>
      </c>
      <c r="B33" s="14">
        <f t="shared" ref="B33:B38" si="5">+SUMIF($A$2:$A$28,$A33,$B$2:$B$28)</f>
        <v>0.15</v>
      </c>
      <c r="D33" s="23">
        <f t="shared" ref="D33:D38" si="6">IFERROR(E33/B33,0)</f>
        <v>1</v>
      </c>
      <c r="E33" s="23">
        <f t="shared" si="4"/>
        <v>0.15</v>
      </c>
    </row>
    <row r="34" spans="1:5" ht="16.5" x14ac:dyDescent="0.35">
      <c r="A34" s="4" t="s">
        <v>3</v>
      </c>
      <c r="B34" s="14">
        <f t="shared" si="5"/>
        <v>0.37</v>
      </c>
      <c r="D34" s="23">
        <f t="shared" si="6"/>
        <v>1.0000000000000002</v>
      </c>
      <c r="E34" s="23">
        <f t="shared" si="4"/>
        <v>0.37000000000000005</v>
      </c>
    </row>
    <row r="35" spans="1:5" ht="16.5" x14ac:dyDescent="0.35">
      <c r="A35" s="4" t="s">
        <v>4</v>
      </c>
      <c r="B35" s="14">
        <f t="shared" si="5"/>
        <v>0.35</v>
      </c>
      <c r="D35" s="23">
        <f t="shared" si="6"/>
        <v>1</v>
      </c>
      <c r="E35" s="23">
        <f t="shared" si="4"/>
        <v>0.35</v>
      </c>
    </row>
    <row r="36" spans="1:5" ht="16.5" x14ac:dyDescent="0.35">
      <c r="A36" s="4" t="s">
        <v>5</v>
      </c>
      <c r="B36" s="14">
        <f t="shared" si="5"/>
        <v>0.1</v>
      </c>
      <c r="D36" s="23">
        <f t="shared" si="6"/>
        <v>1</v>
      </c>
      <c r="E36" s="23">
        <f t="shared" si="4"/>
        <v>0.1</v>
      </c>
    </row>
    <row r="37" spans="1:5" ht="16.5" x14ac:dyDescent="0.35">
      <c r="A37" s="4" t="s">
        <v>10</v>
      </c>
      <c r="B37" s="14">
        <f t="shared" si="5"/>
        <v>0</v>
      </c>
      <c r="D37" s="23">
        <f t="shared" si="6"/>
        <v>0</v>
      </c>
      <c r="E37" s="23">
        <f t="shared" si="4"/>
        <v>0</v>
      </c>
    </row>
    <row r="38" spans="1:5" ht="16.5" x14ac:dyDescent="0.35">
      <c r="A38" s="4" t="s">
        <v>11</v>
      </c>
      <c r="B38" s="14">
        <f t="shared" si="5"/>
        <v>0</v>
      </c>
      <c r="D38" s="23">
        <f t="shared" si="6"/>
        <v>0</v>
      </c>
      <c r="E38" s="23">
        <f t="shared" si="4"/>
        <v>0</v>
      </c>
    </row>
    <row r="39" spans="1:5" x14ac:dyDescent="0.25">
      <c r="D39" s="23"/>
    </row>
    <row r="40" spans="1:5" x14ac:dyDescent="0.25">
      <c r="B40" s="14">
        <f>SUM(B32:B36)</f>
        <v>1</v>
      </c>
      <c r="D40" s="23">
        <f>+SUMPRODUCT(D32:D38,B32:B38)/B40</f>
        <v>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307CA-F0EA-4C94-8C49-A1F343546FB5}">
  <dimension ref="A1:G40"/>
  <sheetViews>
    <sheetView workbookViewId="0">
      <selection activeCell="I9" sqref="I9"/>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 customWidth="1"/>
    <col min="6" max="6" width="11.140625" customWidth="1"/>
    <col min="7" max="7" width="10.42578125" bestFit="1" customWidth="1"/>
  </cols>
  <sheetData>
    <row r="1" spans="1:7" ht="45" x14ac:dyDescent="0.25">
      <c r="A1" s="1" t="s">
        <v>0</v>
      </c>
      <c r="B1" s="1" t="s">
        <v>1</v>
      </c>
      <c r="C1" s="1" t="s">
        <v>40</v>
      </c>
      <c r="D1" s="1" t="s">
        <v>41</v>
      </c>
      <c r="E1" s="1" t="s">
        <v>42</v>
      </c>
      <c r="F1" s="2" t="s">
        <v>12</v>
      </c>
      <c r="G1" s="3"/>
    </row>
    <row r="2" spans="1:7" ht="16.5" x14ac:dyDescent="0.35">
      <c r="A2" s="4" t="s">
        <v>14</v>
      </c>
      <c r="B2" s="5">
        <v>0.05</v>
      </c>
      <c r="C2" s="5">
        <v>0.05</v>
      </c>
      <c r="D2" s="32"/>
      <c r="E2" s="32">
        <f>+C2+D2</f>
        <v>0.05</v>
      </c>
      <c r="F2" s="6">
        <v>2.7000000000000001E-3</v>
      </c>
      <c r="G2" s="7">
        <f>B2*F2</f>
        <v>1.35E-4</v>
      </c>
    </row>
    <row r="3" spans="1:7" ht="16.5" x14ac:dyDescent="0.35">
      <c r="A3" s="4" t="s">
        <v>15</v>
      </c>
      <c r="B3" s="8">
        <v>0.2</v>
      </c>
      <c r="C3" s="8">
        <v>0.2</v>
      </c>
      <c r="D3" s="8"/>
      <c r="E3" s="32">
        <f t="shared" ref="E3" si="0">+C3+D3</f>
        <v>0.2</v>
      </c>
      <c r="F3" s="6">
        <v>0.22</v>
      </c>
      <c r="G3" s="7">
        <f>B3*F3</f>
        <v>4.4000000000000004E-2</v>
      </c>
    </row>
    <row r="4" spans="1:7" ht="16.5" x14ac:dyDescent="0.35">
      <c r="A4" s="4" t="s">
        <v>2</v>
      </c>
      <c r="B4" s="5"/>
      <c r="C4" s="5"/>
      <c r="D4" s="5"/>
      <c r="E4" s="5"/>
      <c r="F4" s="9"/>
      <c r="G4" s="7"/>
    </row>
    <row r="5" spans="1:7" ht="16.5" x14ac:dyDescent="0.35">
      <c r="A5" s="10" t="s">
        <v>3</v>
      </c>
      <c r="B5" s="5">
        <v>0.18</v>
      </c>
      <c r="C5" s="5">
        <v>0.18</v>
      </c>
      <c r="D5" s="32"/>
      <c r="E5" s="32">
        <f t="shared" ref="E5:E7" si="1">+C5+D5</f>
        <v>0.18</v>
      </c>
      <c r="F5" s="6">
        <v>0.21</v>
      </c>
      <c r="G5" s="7">
        <f>B5*F5</f>
        <v>3.78E-2</v>
      </c>
    </row>
    <row r="6" spans="1:7" ht="16.5" x14ac:dyDescent="0.35">
      <c r="A6" s="10" t="s">
        <v>4</v>
      </c>
      <c r="B6" s="5">
        <v>0.15</v>
      </c>
      <c r="C6" s="5">
        <v>0.15</v>
      </c>
      <c r="D6" s="32"/>
      <c r="E6" s="32">
        <f t="shared" si="1"/>
        <v>0.15</v>
      </c>
      <c r="F6" s="6">
        <v>0.2</v>
      </c>
      <c r="G6" s="7">
        <f>B6*F6</f>
        <v>0.03</v>
      </c>
    </row>
    <row r="7" spans="1:7" ht="16.5" x14ac:dyDescent="0.35">
      <c r="A7" s="10" t="s">
        <v>5</v>
      </c>
      <c r="B7" s="5">
        <v>0.05</v>
      </c>
      <c r="C7" s="5">
        <v>0.05</v>
      </c>
      <c r="D7" s="32"/>
      <c r="E7" s="32">
        <f t="shared" si="1"/>
        <v>0.05</v>
      </c>
      <c r="F7" s="6">
        <v>0.19</v>
      </c>
      <c r="G7" s="7">
        <f>B7*F7</f>
        <v>9.5000000000000015E-3</v>
      </c>
    </row>
    <row r="8" spans="1:7" ht="16.5" x14ac:dyDescent="0.35">
      <c r="A8" s="4" t="s">
        <v>6</v>
      </c>
      <c r="B8" s="5"/>
      <c r="C8" s="5"/>
      <c r="D8" s="5"/>
      <c r="E8" s="5"/>
      <c r="F8" s="9"/>
      <c r="G8" s="7"/>
    </row>
    <row r="9" spans="1:7" ht="16.5" x14ac:dyDescent="0.35">
      <c r="A9" s="10" t="s">
        <v>3</v>
      </c>
      <c r="B9" s="5">
        <v>0.17</v>
      </c>
      <c r="C9" s="32">
        <v>0.02</v>
      </c>
      <c r="D9" s="32">
        <v>0.15</v>
      </c>
      <c r="E9" s="32">
        <f t="shared" ref="E9:E11" si="2">+C9+D9</f>
        <v>0.16999999999999998</v>
      </c>
      <c r="F9" s="6">
        <v>0.21</v>
      </c>
      <c r="G9" s="7">
        <f>B9*F9</f>
        <v>3.5700000000000003E-2</v>
      </c>
    </row>
    <row r="10" spans="1:7" ht="16.5" x14ac:dyDescent="0.35">
      <c r="A10" s="10" t="s">
        <v>4</v>
      </c>
      <c r="B10" s="5">
        <v>0.15</v>
      </c>
      <c r="C10" s="32">
        <v>0.03</v>
      </c>
      <c r="D10" s="32">
        <v>0.12</v>
      </c>
      <c r="E10" s="32">
        <f t="shared" si="2"/>
        <v>0.15</v>
      </c>
      <c r="F10" s="6">
        <v>0.2</v>
      </c>
      <c r="G10" s="7">
        <f>B10*F10</f>
        <v>0.03</v>
      </c>
    </row>
    <row r="11" spans="1:7" ht="16.5" x14ac:dyDescent="0.35">
      <c r="A11" s="10" t="s">
        <v>5</v>
      </c>
      <c r="B11" s="5">
        <v>0.05</v>
      </c>
      <c r="C11" s="32">
        <v>0.02</v>
      </c>
      <c r="D11" s="32">
        <v>0.03</v>
      </c>
      <c r="E11" s="32">
        <f t="shared" si="2"/>
        <v>0.05</v>
      </c>
      <c r="F11" s="6">
        <v>0.19</v>
      </c>
      <c r="G11" s="7">
        <f>B11*F11</f>
        <v>9.5000000000000015E-3</v>
      </c>
    </row>
    <row r="12" spans="1:7" x14ac:dyDescent="0.25">
      <c r="A12" s="11" t="s">
        <v>7</v>
      </c>
      <c r="B12" s="5"/>
      <c r="C12" s="5"/>
      <c r="D12" s="5"/>
      <c r="E12" s="5"/>
      <c r="F12" s="9"/>
      <c r="G12" s="7"/>
    </row>
    <row r="13" spans="1:7" ht="16.5" x14ac:dyDescent="0.35">
      <c r="A13" s="10" t="s">
        <v>3</v>
      </c>
      <c r="B13" s="5"/>
      <c r="C13" s="32"/>
      <c r="D13" s="32"/>
      <c r="E13" s="32"/>
      <c r="F13" s="6"/>
      <c r="G13" s="7">
        <f>B13*F13</f>
        <v>0</v>
      </c>
    </row>
    <row r="14" spans="1:7" ht="16.5" x14ac:dyDescent="0.35">
      <c r="A14" s="10" t="s">
        <v>4</v>
      </c>
      <c r="B14" s="5"/>
      <c r="C14" s="32"/>
      <c r="D14" s="32"/>
      <c r="E14" s="32"/>
      <c r="F14" s="6"/>
      <c r="G14" s="7">
        <f>B14*F14</f>
        <v>0</v>
      </c>
    </row>
    <row r="15" spans="1:7" ht="16.5" x14ac:dyDescent="0.35">
      <c r="A15" s="10" t="s">
        <v>5</v>
      </c>
      <c r="B15" s="5"/>
      <c r="C15" s="32"/>
      <c r="D15" s="32"/>
      <c r="E15" s="32"/>
      <c r="F15" s="6"/>
      <c r="G15" s="7">
        <f>B15*F15</f>
        <v>0</v>
      </c>
    </row>
    <row r="16" spans="1:7" x14ac:dyDescent="0.25">
      <c r="A16" s="11" t="s">
        <v>8</v>
      </c>
      <c r="B16" s="5"/>
      <c r="C16" s="5"/>
      <c r="D16" s="5"/>
      <c r="E16" s="5"/>
      <c r="F16" s="9"/>
      <c r="G16" s="7"/>
    </row>
    <row r="17" spans="1:7" ht="16.5" x14ac:dyDescent="0.35">
      <c r="A17" s="10" t="s">
        <v>3</v>
      </c>
      <c r="B17" s="5"/>
      <c r="C17" s="32"/>
      <c r="D17" s="32"/>
      <c r="E17" s="32"/>
      <c r="F17" s="6"/>
      <c r="G17" s="7">
        <f>B17*F17</f>
        <v>0</v>
      </c>
    </row>
    <row r="18" spans="1:7" ht="16.5" x14ac:dyDescent="0.35">
      <c r="A18" s="10" t="s">
        <v>4</v>
      </c>
      <c r="B18" s="5"/>
      <c r="C18" s="32"/>
      <c r="D18" s="32"/>
      <c r="E18" s="32"/>
      <c r="F18" s="6"/>
      <c r="G18" s="7">
        <f>B18*F18</f>
        <v>0</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1</v>
      </c>
      <c r="C24" s="12">
        <f>SUM(C2:C23)</f>
        <v>0.70000000000000007</v>
      </c>
      <c r="D24" s="12">
        <f>SUM(D2:D23)</f>
        <v>0.30000000000000004</v>
      </c>
      <c r="E24" s="12">
        <f>SUM(E2:E23)</f>
        <v>1</v>
      </c>
      <c r="F24" s="29">
        <f>+SUMPRODUCT(F2:F23,B2:B23)</f>
        <v>0.19663500000000003</v>
      </c>
      <c r="G24" s="28"/>
    </row>
    <row r="25" spans="1:7" x14ac:dyDescent="0.25">
      <c r="B25" s="14"/>
      <c r="C25" s="14"/>
      <c r="D25" s="14"/>
      <c r="E25" s="14"/>
    </row>
    <row r="26" spans="1:7" ht="16.5" x14ac:dyDescent="0.35">
      <c r="A26" s="4" t="s">
        <v>10</v>
      </c>
      <c r="B26" s="15"/>
      <c r="C26" s="15"/>
      <c r="D26" s="15"/>
      <c r="E26" s="15"/>
      <c r="F26" s="9"/>
      <c r="G26">
        <f>B26*F26</f>
        <v>0</v>
      </c>
    </row>
    <row r="27" spans="1:7" ht="16.5" x14ac:dyDescent="0.35">
      <c r="A27" s="4" t="s">
        <v>11</v>
      </c>
      <c r="B27" s="15"/>
      <c r="C27" s="15"/>
      <c r="D27" s="15"/>
      <c r="E27" s="15"/>
      <c r="F27" s="16"/>
      <c r="G27">
        <f>B27*F27</f>
        <v>0</v>
      </c>
    </row>
    <row r="28" spans="1:7" ht="16.5" x14ac:dyDescent="0.35">
      <c r="A28" s="17"/>
      <c r="B28" s="18"/>
      <c r="C28" s="18"/>
      <c r="D28" s="18"/>
      <c r="E28" s="18"/>
      <c r="F28" s="3"/>
    </row>
    <row r="29" spans="1:7" x14ac:dyDescent="0.25">
      <c r="A29" s="3"/>
      <c r="B29" s="18">
        <f>+B24</f>
        <v>1</v>
      </c>
      <c r="C29" s="18"/>
      <c r="D29" s="18"/>
      <c r="E29" s="18"/>
      <c r="F29" s="19">
        <f>+SUMPRODUCT(F24:F28,B24:B28)</f>
        <v>0.19663500000000003</v>
      </c>
      <c r="G29" s="20"/>
    </row>
    <row r="31" spans="1:7" x14ac:dyDescent="0.25">
      <c r="A31" t="s">
        <v>13</v>
      </c>
    </row>
    <row r="32" spans="1:7" ht="16.5" x14ac:dyDescent="0.35">
      <c r="A32" s="4" t="s">
        <v>14</v>
      </c>
      <c r="B32" s="14">
        <f>+SUMIF($A$2:$A$28,$A32,$B$2:$B$28)</f>
        <v>0.05</v>
      </c>
      <c r="C32" s="14"/>
      <c r="D32" s="14"/>
      <c r="E32" s="14"/>
      <c r="F32" s="23">
        <f t="shared" ref="F32:F38" si="3">IFERROR(G32/B32,0)</f>
        <v>2.6999999999999997E-3</v>
      </c>
      <c r="G32" s="23">
        <f t="shared" ref="G32:G38" si="4">+SUMIF($A$2:$A$28,$A32,$G$2:$G$28)</f>
        <v>1.35E-4</v>
      </c>
    </row>
    <row r="33" spans="1:7" ht="16.5" x14ac:dyDescent="0.35">
      <c r="A33" s="4" t="s">
        <v>15</v>
      </c>
      <c r="B33" s="14">
        <f t="shared" ref="B33:B38" si="5">+SUMIF($A$2:$A$28,$A33,$B$2:$B$28)</f>
        <v>0.2</v>
      </c>
      <c r="C33" s="14"/>
      <c r="D33" s="14"/>
      <c r="E33" s="14"/>
      <c r="F33" s="23">
        <f t="shared" si="3"/>
        <v>0.22</v>
      </c>
      <c r="G33" s="23">
        <f t="shared" si="4"/>
        <v>4.4000000000000004E-2</v>
      </c>
    </row>
    <row r="34" spans="1:7" ht="16.5" x14ac:dyDescent="0.35">
      <c r="A34" s="4" t="s">
        <v>3</v>
      </c>
      <c r="B34" s="14">
        <f t="shared" si="5"/>
        <v>0.35</v>
      </c>
      <c r="C34" s="14"/>
      <c r="D34" s="14"/>
      <c r="E34" s="14"/>
      <c r="F34" s="23">
        <f t="shared" si="3"/>
        <v>0.21000000000000005</v>
      </c>
      <c r="G34" s="23">
        <f t="shared" si="4"/>
        <v>7.350000000000001E-2</v>
      </c>
    </row>
    <row r="35" spans="1:7" ht="16.5" x14ac:dyDescent="0.35">
      <c r="A35" s="4" t="s">
        <v>4</v>
      </c>
      <c r="B35" s="14">
        <f t="shared" si="5"/>
        <v>0.3</v>
      </c>
      <c r="C35" s="14"/>
      <c r="D35" s="14"/>
      <c r="E35" s="14"/>
      <c r="F35" s="23">
        <f t="shared" si="3"/>
        <v>0.2</v>
      </c>
      <c r="G35" s="23">
        <f t="shared" si="4"/>
        <v>0.06</v>
      </c>
    </row>
    <row r="36" spans="1:7" ht="16.5" x14ac:dyDescent="0.35">
      <c r="A36" s="4" t="s">
        <v>5</v>
      </c>
      <c r="B36" s="14">
        <f t="shared" si="5"/>
        <v>0.1</v>
      </c>
      <c r="C36" s="14"/>
      <c r="D36" s="14"/>
      <c r="E36" s="14"/>
      <c r="F36" s="23">
        <f t="shared" si="3"/>
        <v>0.19000000000000003</v>
      </c>
      <c r="G36" s="23">
        <f t="shared" si="4"/>
        <v>1.9000000000000003E-2</v>
      </c>
    </row>
    <row r="37" spans="1:7" ht="16.5" x14ac:dyDescent="0.35">
      <c r="A37" s="4" t="s">
        <v>10</v>
      </c>
      <c r="B37" s="14">
        <f t="shared" si="5"/>
        <v>0</v>
      </c>
      <c r="C37" s="14"/>
      <c r="D37" s="14"/>
      <c r="E37" s="14"/>
      <c r="F37" s="23">
        <f t="shared" si="3"/>
        <v>0</v>
      </c>
      <c r="G37" s="23">
        <f t="shared" si="4"/>
        <v>0</v>
      </c>
    </row>
    <row r="38" spans="1:7" ht="16.5" x14ac:dyDescent="0.35">
      <c r="A38" s="4" t="s">
        <v>11</v>
      </c>
      <c r="B38" s="14">
        <f t="shared" si="5"/>
        <v>0</v>
      </c>
      <c r="C38" s="14"/>
      <c r="D38" s="14"/>
      <c r="E38" s="14"/>
      <c r="F38" s="23">
        <f t="shared" si="3"/>
        <v>0</v>
      </c>
      <c r="G38" s="23">
        <f t="shared" si="4"/>
        <v>0</v>
      </c>
    </row>
    <row r="39" spans="1:7" x14ac:dyDescent="0.25">
      <c r="F39" s="23"/>
    </row>
    <row r="40" spans="1:7" x14ac:dyDescent="0.25">
      <c r="B40" s="14">
        <f>SUM(B32:B36)</f>
        <v>0.99999999999999989</v>
      </c>
      <c r="C40" s="14"/>
      <c r="D40" s="14"/>
      <c r="E40" s="14"/>
      <c r="F40" s="30">
        <f>+SUMPRODUCT(F32:F38,B32:B38)/B40</f>
        <v>0.19663500000000003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1C84-7A00-49BF-BDE5-0EFE79D1BA54}">
  <dimension ref="A1:I40"/>
  <sheetViews>
    <sheetView topLeftCell="A17" workbookViewId="0">
      <selection activeCell="B38" sqref="B38"/>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1" spans="1:9" ht="60" x14ac:dyDescent="0.25">
      <c r="A1" s="1" t="s">
        <v>0</v>
      </c>
      <c r="B1" s="1" t="s">
        <v>1</v>
      </c>
      <c r="C1" s="1" t="s">
        <v>40</v>
      </c>
      <c r="D1" s="1" t="s">
        <v>41</v>
      </c>
      <c r="E1" s="1" t="s">
        <v>42</v>
      </c>
      <c r="F1" s="2" t="s">
        <v>12</v>
      </c>
      <c r="G1" s="3"/>
    </row>
    <row r="2" spans="1:9" ht="16.5" x14ac:dyDescent="0.35">
      <c r="A2" s="4" t="s">
        <v>14</v>
      </c>
      <c r="B2" s="5">
        <v>0.03</v>
      </c>
      <c r="C2" s="32">
        <f>+B2</f>
        <v>0.03</v>
      </c>
      <c r="D2" s="32">
        <v>0</v>
      </c>
      <c r="E2" s="32">
        <f>+C2+D2</f>
        <v>0.03</v>
      </c>
      <c r="F2" s="6">
        <v>2.7000000000000001E-3</v>
      </c>
      <c r="G2" s="7">
        <f>B2*F2</f>
        <v>8.1000000000000004E-5</v>
      </c>
    </row>
    <row r="3" spans="1:9" ht="16.5" x14ac:dyDescent="0.35">
      <c r="A3" s="4" t="s">
        <v>15</v>
      </c>
      <c r="B3" s="31">
        <v>0.5</v>
      </c>
      <c r="C3" s="32">
        <v>0.5</v>
      </c>
      <c r="D3" s="8">
        <v>0</v>
      </c>
      <c r="E3" s="32">
        <f>+C3+D3</f>
        <v>0.5</v>
      </c>
      <c r="F3" s="6">
        <v>10</v>
      </c>
      <c r="G3" s="7">
        <f>B3*F3</f>
        <v>5</v>
      </c>
    </row>
    <row r="4" spans="1:9" ht="16.5" x14ac:dyDescent="0.35">
      <c r="A4" s="4" t="s">
        <v>2</v>
      </c>
      <c r="B4" s="5"/>
      <c r="C4" s="5"/>
      <c r="D4" s="5"/>
      <c r="E4" s="5"/>
      <c r="F4" s="9"/>
      <c r="G4" s="7"/>
    </row>
    <row r="5" spans="1:9" ht="16.5" x14ac:dyDescent="0.35">
      <c r="A5" s="10" t="s">
        <v>3</v>
      </c>
      <c r="B5" s="5"/>
      <c r="C5" s="32"/>
      <c r="D5" s="32"/>
      <c r="E5" s="32"/>
      <c r="F5" s="6"/>
      <c r="G5" s="7">
        <f>B5*F5</f>
        <v>0</v>
      </c>
    </row>
    <row r="6" spans="1:9" ht="16.5" x14ac:dyDescent="0.35">
      <c r="A6" s="10" t="s">
        <v>4</v>
      </c>
      <c r="B6" s="5"/>
      <c r="C6" s="32"/>
      <c r="D6" s="32"/>
      <c r="E6" s="32"/>
      <c r="F6" s="6"/>
      <c r="G6" s="7">
        <f>B6*F6</f>
        <v>0</v>
      </c>
    </row>
    <row r="7" spans="1:9" ht="16.5" x14ac:dyDescent="0.35">
      <c r="A7" s="10" t="s">
        <v>5</v>
      </c>
      <c r="B7" s="5"/>
      <c r="C7" s="32"/>
      <c r="D7" s="32"/>
      <c r="E7" s="32"/>
      <c r="F7" s="6"/>
      <c r="G7" s="7">
        <f>B7*F7</f>
        <v>0</v>
      </c>
    </row>
    <row r="8" spans="1:9" ht="16.5" x14ac:dyDescent="0.35">
      <c r="A8" s="4" t="s">
        <v>6</v>
      </c>
      <c r="B8" s="5"/>
      <c r="C8" s="5"/>
      <c r="D8" s="5"/>
      <c r="E8" s="5"/>
      <c r="F8" s="9"/>
      <c r="G8" s="7"/>
    </row>
    <row r="9" spans="1:9" ht="16.5" x14ac:dyDescent="0.35">
      <c r="A9" s="10" t="s">
        <v>3</v>
      </c>
      <c r="B9" s="5"/>
      <c r="C9" s="32"/>
      <c r="D9" s="32"/>
      <c r="E9" s="32"/>
      <c r="F9" s="6"/>
      <c r="G9" s="7">
        <f>B9*F9</f>
        <v>0</v>
      </c>
    </row>
    <row r="10" spans="1:9" ht="16.5" x14ac:dyDescent="0.35">
      <c r="A10" s="10" t="s">
        <v>4</v>
      </c>
      <c r="B10" s="5"/>
      <c r="C10" s="32"/>
      <c r="D10" s="32"/>
      <c r="E10" s="32"/>
      <c r="F10" s="6"/>
      <c r="G10" s="7">
        <f>B10*F10</f>
        <v>0</v>
      </c>
    </row>
    <row r="11" spans="1:9" ht="16.5" x14ac:dyDescent="0.35">
      <c r="A11" s="10" t="s">
        <v>5</v>
      </c>
      <c r="B11" s="5"/>
      <c r="C11" s="32"/>
      <c r="D11" s="32"/>
      <c r="E11" s="32"/>
      <c r="F11" s="6"/>
      <c r="G11" s="7">
        <f>B11*F11</f>
        <v>0</v>
      </c>
    </row>
    <row r="12" spans="1:9" x14ac:dyDescent="0.25">
      <c r="A12" s="11" t="s">
        <v>7</v>
      </c>
      <c r="B12" s="5"/>
      <c r="C12" s="5"/>
      <c r="D12" s="5"/>
      <c r="E12" s="5"/>
      <c r="F12" s="9"/>
      <c r="G12" s="7"/>
    </row>
    <row r="13" spans="1:9" ht="16.5" x14ac:dyDescent="0.35">
      <c r="A13" s="10" t="s">
        <v>3</v>
      </c>
      <c r="B13" s="5">
        <v>0.17</v>
      </c>
      <c r="C13" s="32">
        <v>7.0000000000000007E-2</v>
      </c>
      <c r="D13" s="32">
        <v>0.1</v>
      </c>
      <c r="E13" s="32">
        <f t="shared" ref="E13:E15" si="0">+C13+D13</f>
        <v>0.17</v>
      </c>
      <c r="F13" s="6">
        <v>8.5</v>
      </c>
      <c r="G13" s="7">
        <f>B13*F13</f>
        <v>1.4450000000000001</v>
      </c>
      <c r="I13" s="20"/>
    </row>
    <row r="14" spans="1:9" ht="16.5" x14ac:dyDescent="0.35">
      <c r="A14" s="10" t="s">
        <v>4</v>
      </c>
      <c r="B14" s="5">
        <v>0.2</v>
      </c>
      <c r="C14" s="32">
        <v>0.05</v>
      </c>
      <c r="D14" s="32">
        <v>0.15</v>
      </c>
      <c r="E14" s="32">
        <f t="shared" si="0"/>
        <v>0.2</v>
      </c>
      <c r="F14" s="6">
        <v>5</v>
      </c>
      <c r="G14" s="7">
        <f>B14*F14</f>
        <v>1</v>
      </c>
      <c r="I14" s="20"/>
    </row>
    <row r="15" spans="1:9" ht="16.5" x14ac:dyDescent="0.35">
      <c r="A15" s="10" t="s">
        <v>5</v>
      </c>
      <c r="B15" s="5">
        <v>0.1</v>
      </c>
      <c r="C15" s="32">
        <v>0.05</v>
      </c>
      <c r="D15" s="32">
        <v>0.05</v>
      </c>
      <c r="E15" s="32">
        <f t="shared" si="0"/>
        <v>0.1</v>
      </c>
      <c r="F15" s="6">
        <v>2.5</v>
      </c>
      <c r="G15" s="7">
        <f>B15*F15</f>
        <v>0.25</v>
      </c>
      <c r="I15" s="20"/>
    </row>
    <row r="16" spans="1:9" x14ac:dyDescent="0.25">
      <c r="A16" s="11" t="s">
        <v>8</v>
      </c>
      <c r="B16" s="5"/>
      <c r="C16" s="5"/>
      <c r="D16" s="5"/>
      <c r="E16" s="5"/>
      <c r="F16" s="9"/>
      <c r="G16" s="7"/>
    </row>
    <row r="17" spans="1:7" ht="16.5" x14ac:dyDescent="0.35">
      <c r="A17" s="10" t="s">
        <v>3</v>
      </c>
      <c r="B17" s="5"/>
      <c r="C17" s="32"/>
      <c r="D17" s="32">
        <v>0</v>
      </c>
      <c r="E17" s="32"/>
      <c r="F17" s="6"/>
      <c r="G17" s="7">
        <f>B17*F17</f>
        <v>0</v>
      </c>
    </row>
    <row r="18" spans="1:7" ht="16.5" x14ac:dyDescent="0.35">
      <c r="A18" s="10" t="s">
        <v>4</v>
      </c>
      <c r="B18" s="5"/>
      <c r="C18" s="32">
        <v>0</v>
      </c>
      <c r="D18" s="32">
        <v>0</v>
      </c>
      <c r="E18" s="32">
        <f t="shared" ref="E18" si="1">+C18+D18</f>
        <v>0</v>
      </c>
      <c r="F18" s="6"/>
      <c r="G18" s="7">
        <f>B18*F18</f>
        <v>0</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1.0000000000000002</v>
      </c>
      <c r="C24" s="12">
        <f>SUM(C2:C23)</f>
        <v>0.70000000000000018</v>
      </c>
      <c r="D24" s="12">
        <f t="shared" ref="D24" si="2">SUM(D2:D23)</f>
        <v>0.3</v>
      </c>
      <c r="E24" s="12">
        <f>SUM(E2:E23)</f>
        <v>1.0000000000000002</v>
      </c>
      <c r="F24" s="13">
        <f>+SUMPRODUCT(F2:F23,B2:B23)</f>
        <v>7.6950810000000001</v>
      </c>
      <c r="G24" s="3"/>
    </row>
    <row r="25" spans="1:7" x14ac:dyDescent="0.25">
      <c r="B25" s="14"/>
    </row>
    <row r="26" spans="1:7" ht="16.5" x14ac:dyDescent="0.35">
      <c r="A26" s="4" t="s">
        <v>10</v>
      </c>
      <c r="B26" s="15"/>
      <c r="C26" s="9"/>
      <c r="D26">
        <f>B26*C26</f>
        <v>0</v>
      </c>
    </row>
    <row r="27" spans="1:7" ht="16.5" x14ac:dyDescent="0.35">
      <c r="A27" s="4" t="s">
        <v>11</v>
      </c>
      <c r="B27" s="15"/>
      <c r="C27" s="16"/>
      <c r="D27">
        <f>B27*C27</f>
        <v>0</v>
      </c>
    </row>
    <row r="28" spans="1:7" ht="16.5" x14ac:dyDescent="0.35">
      <c r="A28" s="17"/>
      <c r="B28" s="18"/>
      <c r="C28" s="3"/>
    </row>
    <row r="29" spans="1:7" x14ac:dyDescent="0.25">
      <c r="A29" s="3"/>
      <c r="B29" s="18">
        <f>+B24</f>
        <v>1.0000000000000002</v>
      </c>
      <c r="C29" s="19">
        <f>+SUMPRODUCT(C24:C28,B24:B28)</f>
        <v>0.70000000000000029</v>
      </c>
      <c r="D29" s="20"/>
    </row>
    <row r="31" spans="1:7" x14ac:dyDescent="0.25">
      <c r="A31" t="s">
        <v>13</v>
      </c>
    </row>
    <row r="32" spans="1:7" ht="16.5" x14ac:dyDescent="0.35">
      <c r="A32" s="4" t="s">
        <v>14</v>
      </c>
      <c r="B32" s="14">
        <f>+SUMIF($A$2:$A$28,$A32,$B$2:$B$28)</f>
        <v>0.03</v>
      </c>
      <c r="C32" s="23">
        <f t="shared" ref="C32:C38" si="3">IFERROR(D32/B32,0)</f>
        <v>0</v>
      </c>
      <c r="D32" s="23">
        <f t="shared" ref="D32:D38" si="4">+SUMIF($A$2:$A$28,$A32,$D$2:$D$28)</f>
        <v>0</v>
      </c>
    </row>
    <row r="33" spans="1:4" ht="16.5" x14ac:dyDescent="0.35">
      <c r="A33" s="4" t="s">
        <v>15</v>
      </c>
      <c r="B33" s="14">
        <f t="shared" ref="B33:B38" si="5">+SUMIF($A$2:$A$28,$A33,$B$2:$B$28)</f>
        <v>0.5</v>
      </c>
      <c r="C33" s="23">
        <f t="shared" si="3"/>
        <v>0</v>
      </c>
      <c r="D33" s="23">
        <f t="shared" si="4"/>
        <v>0</v>
      </c>
    </row>
    <row r="34" spans="1:4" ht="16.5" x14ac:dyDescent="0.35">
      <c r="A34" s="4" t="s">
        <v>3</v>
      </c>
      <c r="B34" s="14">
        <f t="shared" si="5"/>
        <v>0.17</v>
      </c>
      <c r="C34" s="23">
        <f t="shared" si="3"/>
        <v>0.58823529411764708</v>
      </c>
      <c r="D34" s="23">
        <f t="shared" si="4"/>
        <v>0.1</v>
      </c>
    </row>
    <row r="35" spans="1:4" ht="16.5" x14ac:dyDescent="0.35">
      <c r="A35" s="4" t="s">
        <v>4</v>
      </c>
      <c r="B35" s="14">
        <f t="shared" si="5"/>
        <v>0.2</v>
      </c>
      <c r="C35" s="23">
        <f t="shared" si="3"/>
        <v>0.74999999999999989</v>
      </c>
      <c r="D35" s="23">
        <f t="shared" si="4"/>
        <v>0.15</v>
      </c>
    </row>
    <row r="36" spans="1:4" ht="16.5" x14ac:dyDescent="0.35">
      <c r="A36" s="4" t="s">
        <v>5</v>
      </c>
      <c r="B36" s="14">
        <f t="shared" si="5"/>
        <v>0.1</v>
      </c>
      <c r="C36" s="23">
        <f t="shared" si="3"/>
        <v>0.5</v>
      </c>
      <c r="D36" s="23">
        <f t="shared" si="4"/>
        <v>0.05</v>
      </c>
    </row>
    <row r="37" spans="1:4" ht="16.5" x14ac:dyDescent="0.35">
      <c r="A37" s="4" t="s">
        <v>10</v>
      </c>
      <c r="B37" s="14">
        <f t="shared" si="5"/>
        <v>0</v>
      </c>
      <c r="C37" s="23">
        <f t="shared" si="3"/>
        <v>0</v>
      </c>
      <c r="D37" s="23">
        <f t="shared" si="4"/>
        <v>0</v>
      </c>
    </row>
    <row r="38" spans="1:4" ht="16.5" x14ac:dyDescent="0.35">
      <c r="A38" s="4" t="s">
        <v>11</v>
      </c>
      <c r="B38" s="14">
        <f t="shared" si="5"/>
        <v>0</v>
      </c>
      <c r="C38" s="23">
        <f t="shared" si="3"/>
        <v>0</v>
      </c>
      <c r="D38" s="23">
        <f t="shared" si="4"/>
        <v>0</v>
      </c>
    </row>
    <row r="39" spans="1:4" x14ac:dyDescent="0.25">
      <c r="C39" s="23"/>
    </row>
    <row r="40" spans="1:4" x14ac:dyDescent="0.25">
      <c r="B40" s="14">
        <f>SUM(B32:B36)</f>
        <v>1.0000000000000002</v>
      </c>
      <c r="C40" s="23">
        <f>+SUMPRODUCT(C32:C38,B32:B38)/B40</f>
        <v>0.29999999999999993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28EC6-CB62-4974-9E7A-019FB00F745E}">
  <dimension ref="A1:I40"/>
  <sheetViews>
    <sheetView topLeftCell="A20" workbookViewId="0">
      <selection activeCell="L10" sqref="L10"/>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1" spans="1:9" ht="60" x14ac:dyDescent="0.25">
      <c r="A1" s="1" t="s">
        <v>0</v>
      </c>
      <c r="B1" s="1" t="s">
        <v>1</v>
      </c>
      <c r="C1" s="1" t="s">
        <v>40</v>
      </c>
      <c r="D1" s="1" t="s">
        <v>41</v>
      </c>
      <c r="E1" s="1" t="s">
        <v>42</v>
      </c>
      <c r="F1" s="2" t="s">
        <v>12</v>
      </c>
      <c r="G1" s="3"/>
    </row>
    <row r="2" spans="1:9" ht="16.5" x14ac:dyDescent="0.35">
      <c r="A2" s="4" t="s">
        <v>14</v>
      </c>
      <c r="B2" s="5">
        <v>0.03</v>
      </c>
      <c r="C2" s="32">
        <f>+B2</f>
        <v>0.03</v>
      </c>
      <c r="D2" s="32">
        <v>0</v>
      </c>
      <c r="E2" s="32">
        <f>+C2+D2</f>
        <v>0.03</v>
      </c>
      <c r="F2" s="6">
        <v>2.7000000000000001E-3</v>
      </c>
      <c r="G2" s="7">
        <f>B2*F2</f>
        <v>8.1000000000000004E-5</v>
      </c>
    </row>
    <row r="3" spans="1:9" ht="16.5" x14ac:dyDescent="0.35">
      <c r="A3" s="4" t="s">
        <v>15</v>
      </c>
      <c r="B3" s="8">
        <v>0.1</v>
      </c>
      <c r="C3" s="32">
        <v>0.1</v>
      </c>
      <c r="D3" s="8">
        <v>0</v>
      </c>
      <c r="E3" s="32">
        <f>+C3+D3</f>
        <v>0.1</v>
      </c>
      <c r="F3" s="6">
        <v>6.6</v>
      </c>
      <c r="G3" s="7">
        <f>B3*F3</f>
        <v>0.66</v>
      </c>
    </row>
    <row r="4" spans="1:9" ht="16.5" x14ac:dyDescent="0.35">
      <c r="A4" s="4" t="s">
        <v>2</v>
      </c>
      <c r="B4" s="5"/>
      <c r="C4" s="5"/>
      <c r="D4" s="5"/>
      <c r="E4" s="5"/>
      <c r="F4" s="9"/>
      <c r="G4" s="7"/>
    </row>
    <row r="5" spans="1:9" ht="16.5" x14ac:dyDescent="0.35">
      <c r="A5" s="10" t="s">
        <v>3</v>
      </c>
      <c r="B5" s="5"/>
      <c r="C5" s="32"/>
      <c r="D5" s="32"/>
      <c r="E5" s="32"/>
      <c r="F5" s="6"/>
      <c r="G5" s="7">
        <f>B5*F5</f>
        <v>0</v>
      </c>
    </row>
    <row r="6" spans="1:9" ht="16.5" x14ac:dyDescent="0.35">
      <c r="A6" s="10" t="s">
        <v>4</v>
      </c>
      <c r="B6" s="5"/>
      <c r="C6" s="32"/>
      <c r="D6" s="32"/>
      <c r="E6" s="32"/>
      <c r="F6" s="6"/>
      <c r="G6" s="7">
        <f>B6*F6</f>
        <v>0</v>
      </c>
    </row>
    <row r="7" spans="1:9" ht="16.5" x14ac:dyDescent="0.35">
      <c r="A7" s="10" t="s">
        <v>5</v>
      </c>
      <c r="B7" s="5"/>
      <c r="C7" s="32"/>
      <c r="D7" s="32"/>
      <c r="E7" s="32"/>
      <c r="F7" s="6"/>
      <c r="G7" s="7">
        <f>B7*F7</f>
        <v>0</v>
      </c>
    </row>
    <row r="8" spans="1:9" ht="16.5" x14ac:dyDescent="0.35">
      <c r="A8" s="4" t="s">
        <v>6</v>
      </c>
      <c r="B8" s="5"/>
      <c r="C8" s="5"/>
      <c r="D8" s="5"/>
      <c r="E8" s="5"/>
      <c r="F8" s="9"/>
      <c r="G8" s="7"/>
    </row>
    <row r="9" spans="1:9" ht="16.5" x14ac:dyDescent="0.35">
      <c r="A9" s="10" t="s">
        <v>3</v>
      </c>
      <c r="B9" s="5"/>
      <c r="C9" s="32"/>
      <c r="D9" s="32"/>
      <c r="E9" s="32"/>
      <c r="F9" s="6"/>
      <c r="G9" s="7">
        <f>B9*F9</f>
        <v>0</v>
      </c>
    </row>
    <row r="10" spans="1:9" ht="16.5" x14ac:dyDescent="0.35">
      <c r="A10" s="10" t="s">
        <v>4</v>
      </c>
      <c r="B10" s="5"/>
      <c r="C10" s="32"/>
      <c r="D10" s="32"/>
      <c r="E10" s="32"/>
      <c r="F10" s="6"/>
      <c r="G10" s="7">
        <f>B10*F10</f>
        <v>0</v>
      </c>
    </row>
    <row r="11" spans="1:9" ht="16.5" x14ac:dyDescent="0.35">
      <c r="A11" s="10" t="s">
        <v>5</v>
      </c>
      <c r="B11" s="5"/>
      <c r="C11" s="32"/>
      <c r="D11" s="32"/>
      <c r="E11" s="32"/>
      <c r="F11" s="6"/>
      <c r="G11" s="7">
        <f>B11*F11</f>
        <v>0</v>
      </c>
    </row>
    <row r="12" spans="1:9" x14ac:dyDescent="0.25">
      <c r="A12" s="11" t="s">
        <v>7</v>
      </c>
      <c r="B12" s="5"/>
      <c r="C12" s="5"/>
      <c r="D12" s="5"/>
      <c r="E12" s="5"/>
      <c r="F12" s="9"/>
      <c r="G12" s="7"/>
    </row>
    <row r="13" spans="1:9" ht="16.5" x14ac:dyDescent="0.35">
      <c r="A13" s="10" t="s">
        <v>3</v>
      </c>
      <c r="B13" s="5">
        <v>0.22</v>
      </c>
      <c r="C13" s="32">
        <v>0.22</v>
      </c>
      <c r="D13" s="32">
        <v>0</v>
      </c>
      <c r="E13" s="32">
        <f t="shared" ref="E13:E15" si="0">+C13+D13</f>
        <v>0.22</v>
      </c>
      <c r="F13" s="6">
        <v>4.5</v>
      </c>
      <c r="G13" s="7">
        <f>B13*F13</f>
        <v>0.99</v>
      </c>
      <c r="I13" s="20"/>
    </row>
    <row r="14" spans="1:9" ht="16.5" x14ac:dyDescent="0.35">
      <c r="A14" s="10" t="s">
        <v>4</v>
      </c>
      <c r="B14" s="5">
        <v>0.3</v>
      </c>
      <c r="C14" s="32">
        <v>0.15</v>
      </c>
      <c r="D14" s="32">
        <v>0.15</v>
      </c>
      <c r="E14" s="32">
        <f t="shared" si="0"/>
        <v>0.3</v>
      </c>
      <c r="F14" s="6">
        <v>3.5</v>
      </c>
      <c r="G14" s="7">
        <f>B14*F14</f>
        <v>1.05</v>
      </c>
      <c r="I14" s="20"/>
    </row>
    <row r="15" spans="1:9" ht="16.5" x14ac:dyDescent="0.35">
      <c r="A15" s="10" t="s">
        <v>5</v>
      </c>
      <c r="B15" s="5">
        <v>0.3</v>
      </c>
      <c r="C15" s="32">
        <v>0.2</v>
      </c>
      <c r="D15" s="32">
        <v>0.1</v>
      </c>
      <c r="E15" s="32">
        <f t="shared" si="0"/>
        <v>0.30000000000000004</v>
      </c>
      <c r="F15" s="6">
        <v>2</v>
      </c>
      <c r="G15" s="7">
        <f>B15*F15</f>
        <v>0.6</v>
      </c>
      <c r="I15" s="20"/>
    </row>
    <row r="16" spans="1:9" x14ac:dyDescent="0.25">
      <c r="A16" s="11" t="s">
        <v>8</v>
      </c>
      <c r="B16" s="5"/>
      <c r="C16" s="5"/>
      <c r="D16" s="5"/>
      <c r="E16" s="5"/>
      <c r="F16" s="9"/>
      <c r="G16" s="7"/>
    </row>
    <row r="17" spans="1:7" ht="16.5" x14ac:dyDescent="0.35">
      <c r="A17" s="10" t="s">
        <v>3</v>
      </c>
      <c r="B17" s="5"/>
      <c r="C17" s="32"/>
      <c r="D17" s="32"/>
      <c r="E17" s="32"/>
      <c r="F17" s="6"/>
      <c r="G17" s="7">
        <f>B17*F17</f>
        <v>0</v>
      </c>
    </row>
    <row r="18" spans="1:7" ht="16.5" x14ac:dyDescent="0.35">
      <c r="A18" s="10" t="s">
        <v>4</v>
      </c>
      <c r="B18" s="5">
        <v>0.05</v>
      </c>
      <c r="C18" s="32">
        <v>0</v>
      </c>
      <c r="D18" s="32">
        <v>0.05</v>
      </c>
      <c r="E18" s="32">
        <f t="shared" ref="E18" si="1">+C18+D18</f>
        <v>0.05</v>
      </c>
      <c r="F18" s="6">
        <v>2</v>
      </c>
      <c r="G18" s="7">
        <f>B18*F18</f>
        <v>0.1</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1</v>
      </c>
      <c r="C24" s="12">
        <f>SUM(C2:C23)</f>
        <v>0.7</v>
      </c>
      <c r="D24" s="12">
        <f t="shared" ref="D24" si="2">SUM(D2:D23)</f>
        <v>0.3</v>
      </c>
      <c r="E24" s="12">
        <f>SUM(E2:E23)</f>
        <v>1</v>
      </c>
      <c r="F24" s="13">
        <f>+SUMPRODUCT(F2:F23,B2:B23)</f>
        <v>3.4000810000000001</v>
      </c>
      <c r="G24" s="3"/>
    </row>
    <row r="25" spans="1:7" x14ac:dyDescent="0.25">
      <c r="B25" s="14"/>
    </row>
    <row r="26" spans="1:7" ht="16.5" x14ac:dyDescent="0.35">
      <c r="A26" s="4" t="s">
        <v>10</v>
      </c>
      <c r="B26" s="15"/>
      <c r="C26" s="9"/>
      <c r="D26">
        <f>B26*C26</f>
        <v>0</v>
      </c>
    </row>
    <row r="27" spans="1:7" ht="16.5" x14ac:dyDescent="0.35">
      <c r="A27" s="4" t="s">
        <v>11</v>
      </c>
      <c r="B27" s="15"/>
      <c r="C27" s="16"/>
      <c r="D27">
        <f>B27*C27</f>
        <v>0</v>
      </c>
    </row>
    <row r="28" spans="1:7" ht="16.5" x14ac:dyDescent="0.35">
      <c r="A28" s="17"/>
      <c r="B28" s="18"/>
      <c r="C28" s="3"/>
    </row>
    <row r="29" spans="1:7" x14ac:dyDescent="0.25">
      <c r="A29" s="3"/>
      <c r="B29" s="18">
        <f>+B24</f>
        <v>1</v>
      </c>
      <c r="C29" s="19">
        <f>+SUMPRODUCT(C24:C28,B24:B28)</f>
        <v>0.7</v>
      </c>
      <c r="D29" s="20"/>
    </row>
    <row r="31" spans="1:7" x14ac:dyDescent="0.25">
      <c r="A31" t="s">
        <v>13</v>
      </c>
    </row>
    <row r="32" spans="1:7" ht="16.5" x14ac:dyDescent="0.35">
      <c r="A32" s="4" t="s">
        <v>14</v>
      </c>
      <c r="B32" s="14">
        <f>+SUMIF($A$2:$A$28,$A32,$B$2:$B$28)</f>
        <v>0.03</v>
      </c>
      <c r="C32" s="23">
        <f t="shared" ref="C32:C38" si="3">IFERROR(D32/B32,0)</f>
        <v>0</v>
      </c>
      <c r="D32" s="23">
        <f t="shared" ref="D32:D38" si="4">+SUMIF($A$2:$A$28,$A32,$D$2:$D$28)</f>
        <v>0</v>
      </c>
    </row>
    <row r="33" spans="1:4" ht="16.5" x14ac:dyDescent="0.35">
      <c r="A33" s="4" t="s">
        <v>15</v>
      </c>
      <c r="B33" s="14">
        <f t="shared" ref="B33:B38" si="5">+SUMIF($A$2:$A$28,$A33,$B$2:$B$28)</f>
        <v>0.1</v>
      </c>
      <c r="C33" s="23">
        <f t="shared" si="3"/>
        <v>0</v>
      </c>
      <c r="D33" s="23">
        <f t="shared" si="4"/>
        <v>0</v>
      </c>
    </row>
    <row r="34" spans="1:4" ht="16.5" x14ac:dyDescent="0.35">
      <c r="A34" s="4" t="s">
        <v>3</v>
      </c>
      <c r="B34" s="14">
        <f t="shared" si="5"/>
        <v>0.22</v>
      </c>
      <c r="C34" s="23">
        <f t="shared" si="3"/>
        <v>0</v>
      </c>
      <c r="D34" s="23">
        <f t="shared" si="4"/>
        <v>0</v>
      </c>
    </row>
    <row r="35" spans="1:4" ht="16.5" x14ac:dyDescent="0.35">
      <c r="A35" s="4" t="s">
        <v>4</v>
      </c>
      <c r="B35" s="14">
        <f t="shared" si="5"/>
        <v>0.35</v>
      </c>
      <c r="C35" s="23">
        <f t="shared" si="3"/>
        <v>0.57142857142857151</v>
      </c>
      <c r="D35" s="23">
        <f t="shared" si="4"/>
        <v>0.2</v>
      </c>
    </row>
    <row r="36" spans="1:4" ht="16.5" x14ac:dyDescent="0.35">
      <c r="A36" s="4" t="s">
        <v>5</v>
      </c>
      <c r="B36" s="14">
        <f t="shared" si="5"/>
        <v>0.3</v>
      </c>
      <c r="C36" s="23">
        <f t="shared" si="3"/>
        <v>0.33333333333333337</v>
      </c>
      <c r="D36" s="23">
        <f t="shared" si="4"/>
        <v>0.1</v>
      </c>
    </row>
    <row r="37" spans="1:4" ht="16.5" x14ac:dyDescent="0.35">
      <c r="A37" s="4" t="s">
        <v>10</v>
      </c>
      <c r="B37" s="14">
        <f t="shared" si="5"/>
        <v>0</v>
      </c>
      <c r="C37" s="23">
        <f t="shared" si="3"/>
        <v>0</v>
      </c>
      <c r="D37" s="23">
        <f t="shared" si="4"/>
        <v>0</v>
      </c>
    </row>
    <row r="38" spans="1:4" ht="16.5" x14ac:dyDescent="0.35">
      <c r="A38" s="4" t="s">
        <v>11</v>
      </c>
      <c r="B38" s="14">
        <f t="shared" si="5"/>
        <v>0</v>
      </c>
      <c r="C38" s="23">
        <f t="shared" si="3"/>
        <v>0</v>
      </c>
      <c r="D38" s="23">
        <f t="shared" si="4"/>
        <v>0</v>
      </c>
    </row>
    <row r="39" spans="1:4" x14ac:dyDescent="0.25">
      <c r="C39" s="23"/>
    </row>
    <row r="40" spans="1:4" x14ac:dyDescent="0.25">
      <c r="B40" s="14">
        <f>SUM(B32:B36)</f>
        <v>1</v>
      </c>
      <c r="C40" s="23">
        <f>+SUMPRODUCT(C32:C38,B32:B38)/B40</f>
        <v>0.30000000000000004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05E2E-4EE2-49A5-B30F-E5718CF63E2C}">
  <dimension ref="A1:F40"/>
  <sheetViews>
    <sheetView topLeftCell="A15" workbookViewId="0">
      <selection activeCell="C4" sqref="C4"/>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1" spans="1:6" ht="45" x14ac:dyDescent="0.25">
      <c r="A1" s="1" t="s">
        <v>0</v>
      </c>
      <c r="B1" s="1" t="s">
        <v>1</v>
      </c>
      <c r="C1" s="2" t="s">
        <v>12</v>
      </c>
      <c r="D1" s="3"/>
    </row>
    <row r="2" spans="1:6" ht="16.5" x14ac:dyDescent="0.35">
      <c r="A2" s="4" t="s">
        <v>14</v>
      </c>
      <c r="B2" s="5">
        <v>0.02</v>
      </c>
      <c r="C2" s="6">
        <v>2.7000000000000001E-3</v>
      </c>
      <c r="D2" s="7">
        <f>B2*C2</f>
        <v>5.4000000000000005E-5</v>
      </c>
    </row>
    <row r="3" spans="1:6" ht="16.5" x14ac:dyDescent="0.35">
      <c r="A3" s="4" t="s">
        <v>15</v>
      </c>
      <c r="B3" s="8">
        <v>0.98</v>
      </c>
      <c r="C3" s="6">
        <v>7</v>
      </c>
      <c r="D3" s="7">
        <f>B3*C3</f>
        <v>6.8599999999999994</v>
      </c>
    </row>
    <row r="4" spans="1:6" ht="16.5" x14ac:dyDescent="0.35">
      <c r="A4" s="4" t="s">
        <v>2</v>
      </c>
      <c r="B4" s="5"/>
      <c r="C4" s="9"/>
      <c r="D4" s="7"/>
    </row>
    <row r="5" spans="1:6" ht="16.5" x14ac:dyDescent="0.35">
      <c r="A5" s="10" t="s">
        <v>3</v>
      </c>
      <c r="B5" s="5"/>
      <c r="C5" s="6"/>
      <c r="D5" s="7">
        <f>B5*C5</f>
        <v>0</v>
      </c>
    </row>
    <row r="6" spans="1:6" ht="16.5" x14ac:dyDescent="0.35">
      <c r="A6" s="10" t="s">
        <v>4</v>
      </c>
      <c r="B6" s="5"/>
      <c r="C6" s="6"/>
      <c r="D6" s="7">
        <f>B6*C6</f>
        <v>0</v>
      </c>
    </row>
    <row r="7" spans="1:6" ht="16.5" x14ac:dyDescent="0.35">
      <c r="A7" s="10" t="s">
        <v>5</v>
      </c>
      <c r="B7" s="5"/>
      <c r="C7" s="6"/>
      <c r="D7" s="7">
        <f>B7*C7</f>
        <v>0</v>
      </c>
    </row>
    <row r="8" spans="1:6" ht="16.5" x14ac:dyDescent="0.35">
      <c r="A8" s="4" t="s">
        <v>6</v>
      </c>
      <c r="B8" s="5"/>
      <c r="C8" s="9"/>
      <c r="D8" s="7"/>
    </row>
    <row r="9" spans="1:6" ht="16.5" x14ac:dyDescent="0.35">
      <c r="A9" s="10" t="s">
        <v>3</v>
      </c>
      <c r="B9" s="5"/>
      <c r="C9" s="6"/>
      <c r="D9" s="7">
        <f>B9*C9</f>
        <v>0</v>
      </c>
    </row>
    <row r="10" spans="1:6" ht="16.5" x14ac:dyDescent="0.35">
      <c r="A10" s="10" t="s">
        <v>4</v>
      </c>
      <c r="B10" s="5"/>
      <c r="C10" s="6"/>
      <c r="D10" s="7">
        <f>B10*C10</f>
        <v>0</v>
      </c>
    </row>
    <row r="11" spans="1:6" ht="16.5" x14ac:dyDescent="0.35">
      <c r="A11" s="10" t="s">
        <v>5</v>
      </c>
      <c r="B11" s="5"/>
      <c r="C11" s="6"/>
      <c r="D11" s="7">
        <f>B11*C11</f>
        <v>0</v>
      </c>
    </row>
    <row r="12" spans="1:6" x14ac:dyDescent="0.25">
      <c r="A12" s="11" t="s">
        <v>7</v>
      </c>
      <c r="B12" s="5"/>
      <c r="C12" s="9"/>
      <c r="D12" s="7"/>
    </row>
    <row r="13" spans="1:6" ht="16.5" x14ac:dyDescent="0.35">
      <c r="A13" s="10" t="s">
        <v>3</v>
      </c>
      <c r="B13" s="5"/>
      <c r="C13" s="6"/>
      <c r="D13" s="7">
        <f>B13*C13</f>
        <v>0</v>
      </c>
      <c r="F13" s="20"/>
    </row>
    <row r="14" spans="1:6" ht="16.5" x14ac:dyDescent="0.35">
      <c r="A14" s="10" t="s">
        <v>4</v>
      </c>
      <c r="B14" s="5"/>
      <c r="C14" s="6"/>
      <c r="D14" s="7">
        <f>B14*C14</f>
        <v>0</v>
      </c>
      <c r="F14" s="20"/>
    </row>
    <row r="15" spans="1:6" ht="16.5" x14ac:dyDescent="0.35">
      <c r="A15" s="10" t="s">
        <v>5</v>
      </c>
      <c r="B15" s="5"/>
      <c r="C15" s="6"/>
      <c r="D15" s="7">
        <f>B15*C15</f>
        <v>0</v>
      </c>
      <c r="F15" s="20"/>
    </row>
    <row r="16" spans="1:6" x14ac:dyDescent="0.25">
      <c r="A16" s="11" t="s">
        <v>8</v>
      </c>
      <c r="B16" s="5"/>
      <c r="C16" s="9"/>
      <c r="D16" s="7"/>
    </row>
    <row r="17" spans="1:4" ht="16.5" x14ac:dyDescent="0.35">
      <c r="A17" s="10" t="s">
        <v>3</v>
      </c>
      <c r="B17" s="5"/>
      <c r="C17" s="6"/>
      <c r="D17" s="7">
        <f>B17*C17</f>
        <v>0</v>
      </c>
    </row>
    <row r="18" spans="1:4" ht="16.5" x14ac:dyDescent="0.35">
      <c r="A18" s="10" t="s">
        <v>4</v>
      </c>
      <c r="B18" s="5"/>
      <c r="C18" s="6"/>
      <c r="D18" s="7">
        <f>B18*C18</f>
        <v>0</v>
      </c>
    </row>
    <row r="19" spans="1:4" ht="16.5" x14ac:dyDescent="0.35">
      <c r="A19" s="10" t="s">
        <v>5</v>
      </c>
      <c r="B19" s="5"/>
      <c r="C19" s="6"/>
      <c r="D19" s="7">
        <f>B19*C19</f>
        <v>0</v>
      </c>
    </row>
    <row r="20" spans="1:4" ht="16.5" x14ac:dyDescent="0.35">
      <c r="A20" s="4" t="s">
        <v>9</v>
      </c>
      <c r="B20" s="5"/>
      <c r="C20" s="9"/>
      <c r="D20" s="7"/>
    </row>
    <row r="21" spans="1:4" ht="16.5" x14ac:dyDescent="0.35">
      <c r="A21" s="10" t="s">
        <v>3</v>
      </c>
      <c r="B21" s="5"/>
      <c r="C21" s="6"/>
      <c r="D21" s="7">
        <f>B21*C21</f>
        <v>0</v>
      </c>
    </row>
    <row r="22" spans="1:4" ht="16.5" x14ac:dyDescent="0.35">
      <c r="A22" s="10" t="s">
        <v>4</v>
      </c>
      <c r="B22" s="5"/>
      <c r="C22" s="6"/>
      <c r="D22" s="7">
        <f>B22*C22</f>
        <v>0</v>
      </c>
    </row>
    <row r="23" spans="1:4" ht="16.5" x14ac:dyDescent="0.35">
      <c r="A23" s="10" t="s">
        <v>5</v>
      </c>
      <c r="B23" s="5"/>
      <c r="C23" s="6"/>
      <c r="D23" s="7">
        <f>B23*C23</f>
        <v>0</v>
      </c>
    </row>
    <row r="24" spans="1:4" x14ac:dyDescent="0.25">
      <c r="A24" s="3"/>
      <c r="B24" s="12">
        <f>SUM(B2:B23)</f>
        <v>1</v>
      </c>
      <c r="C24" s="13">
        <f>+SUMPRODUCT(C2:C23,B2:B23)</f>
        <v>6.8600539999999999</v>
      </c>
      <c r="D24" s="3"/>
    </row>
    <row r="25" spans="1:4" x14ac:dyDescent="0.25">
      <c r="B25" s="14"/>
    </row>
    <row r="26" spans="1:4" ht="16.5" x14ac:dyDescent="0.35">
      <c r="A26" s="4" t="s">
        <v>10</v>
      </c>
      <c r="B26" s="15"/>
      <c r="C26" s="9"/>
      <c r="D26">
        <f>B26*C26</f>
        <v>0</v>
      </c>
    </row>
    <row r="27" spans="1:4" ht="16.5" x14ac:dyDescent="0.35">
      <c r="A27" s="4" t="s">
        <v>11</v>
      </c>
      <c r="B27" s="15"/>
      <c r="C27" s="16"/>
      <c r="D27">
        <f>B27*C27</f>
        <v>0</v>
      </c>
    </row>
    <row r="28" spans="1:4" ht="16.5" x14ac:dyDescent="0.35">
      <c r="A28" s="17"/>
      <c r="B28" s="18"/>
      <c r="C28" s="3"/>
    </row>
    <row r="29" spans="1:4" x14ac:dyDescent="0.25">
      <c r="A29" s="3"/>
      <c r="B29" s="18">
        <f>+B24</f>
        <v>1</v>
      </c>
      <c r="C29" s="19">
        <f>+SUMPRODUCT(C24:C28,B24:B28)</f>
        <v>6.8600539999999999</v>
      </c>
      <c r="D29" s="20"/>
    </row>
    <row r="31" spans="1:4" x14ac:dyDescent="0.25">
      <c r="A31" t="s">
        <v>13</v>
      </c>
    </row>
    <row r="32" spans="1:4" ht="16.5" x14ac:dyDescent="0.35">
      <c r="A32" s="4" t="s">
        <v>14</v>
      </c>
      <c r="B32" s="14">
        <f>+SUMIF($A$2:$A$28,$A32,$B$2:$B$28)</f>
        <v>0.02</v>
      </c>
      <c r="C32" s="23">
        <f t="shared" ref="C32:C38" si="0">IFERROR(D32/B32,0)</f>
        <v>2.7000000000000001E-3</v>
      </c>
      <c r="D32" s="23">
        <f t="shared" ref="D32:D38" si="1">+SUMIF($A$2:$A$28,$A32,$D$2:$D$28)</f>
        <v>5.4000000000000005E-5</v>
      </c>
    </row>
    <row r="33" spans="1:4" ht="16.5" x14ac:dyDescent="0.35">
      <c r="A33" s="4" t="s">
        <v>15</v>
      </c>
      <c r="B33" s="14">
        <f t="shared" ref="B33:B38" si="2">+SUMIF($A$2:$A$28,$A33,$B$2:$B$28)</f>
        <v>0.98</v>
      </c>
      <c r="C33" s="23">
        <f t="shared" si="0"/>
        <v>6.9999999999999991</v>
      </c>
      <c r="D33" s="23">
        <f t="shared" si="1"/>
        <v>6.8599999999999994</v>
      </c>
    </row>
    <row r="34" spans="1:4" ht="16.5" x14ac:dyDescent="0.35">
      <c r="A34" s="4" t="s">
        <v>3</v>
      </c>
      <c r="B34" s="14">
        <f t="shared" si="2"/>
        <v>0</v>
      </c>
      <c r="C34" s="23">
        <f t="shared" si="0"/>
        <v>0</v>
      </c>
      <c r="D34" s="23">
        <f t="shared" si="1"/>
        <v>0</v>
      </c>
    </row>
    <row r="35" spans="1:4" ht="16.5" x14ac:dyDescent="0.35">
      <c r="A35" s="4" t="s">
        <v>4</v>
      </c>
      <c r="B35" s="14">
        <f t="shared" si="2"/>
        <v>0</v>
      </c>
      <c r="C35" s="23">
        <f t="shared" si="0"/>
        <v>0</v>
      </c>
      <c r="D35" s="23">
        <f t="shared" si="1"/>
        <v>0</v>
      </c>
    </row>
    <row r="36" spans="1:4" ht="16.5" x14ac:dyDescent="0.35">
      <c r="A36" s="4" t="s">
        <v>5</v>
      </c>
      <c r="B36" s="14">
        <f t="shared" si="2"/>
        <v>0</v>
      </c>
      <c r="C36" s="23">
        <f t="shared" si="0"/>
        <v>0</v>
      </c>
      <c r="D36" s="23">
        <f t="shared" si="1"/>
        <v>0</v>
      </c>
    </row>
    <row r="37" spans="1:4" ht="16.5" x14ac:dyDescent="0.35">
      <c r="A37" s="4" t="s">
        <v>10</v>
      </c>
      <c r="B37" s="14">
        <f t="shared" si="2"/>
        <v>0</v>
      </c>
      <c r="C37" s="23">
        <f t="shared" si="0"/>
        <v>0</v>
      </c>
      <c r="D37" s="23">
        <f t="shared" si="1"/>
        <v>0</v>
      </c>
    </row>
    <row r="38" spans="1:4" ht="16.5" x14ac:dyDescent="0.35">
      <c r="A38" s="4" t="s">
        <v>11</v>
      </c>
      <c r="B38" s="14">
        <f t="shared" si="2"/>
        <v>0</v>
      </c>
      <c r="C38" s="23">
        <f t="shared" si="0"/>
        <v>0</v>
      </c>
      <c r="D38" s="23">
        <f t="shared" si="1"/>
        <v>0</v>
      </c>
    </row>
    <row r="39" spans="1:4" x14ac:dyDescent="0.25">
      <c r="C39" s="23"/>
    </row>
    <row r="40" spans="1:4" x14ac:dyDescent="0.25">
      <c r="B40" s="14">
        <f>SUM(B32:B36)</f>
        <v>1</v>
      </c>
      <c r="C40" s="23">
        <f>+SUMPRODUCT(C32:C38,B32:B38)/B40</f>
        <v>6.8600539999999999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5A7ED-DE82-4D2A-8807-E045C5A602F7}">
  <dimension ref="A1:I40"/>
  <sheetViews>
    <sheetView topLeftCell="A14" workbookViewId="0">
      <selection activeCell="I38" sqref="I38"/>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1" spans="1:9" ht="60" x14ac:dyDescent="0.25">
      <c r="A1" s="1" t="s">
        <v>0</v>
      </c>
      <c r="B1" s="1" t="s">
        <v>1</v>
      </c>
      <c r="C1" s="1"/>
      <c r="D1" s="1"/>
      <c r="E1" s="1"/>
      <c r="F1" s="2" t="s">
        <v>12</v>
      </c>
      <c r="G1" s="3"/>
    </row>
    <row r="2" spans="1:9" ht="16.5" x14ac:dyDescent="0.35">
      <c r="A2" s="4" t="s">
        <v>14</v>
      </c>
      <c r="B2" s="5">
        <v>0.03</v>
      </c>
      <c r="C2" s="32"/>
      <c r="D2" s="32"/>
      <c r="E2" s="32"/>
      <c r="F2" s="6">
        <v>2.7000000000000001E-3</v>
      </c>
      <c r="G2" s="7">
        <f>B2*F2</f>
        <v>8.1000000000000004E-5</v>
      </c>
    </row>
    <row r="3" spans="1:9" ht="16.5" x14ac:dyDescent="0.35">
      <c r="A3" s="4" t="s">
        <v>15</v>
      </c>
      <c r="B3" s="8">
        <v>0.97</v>
      </c>
      <c r="C3" s="8"/>
      <c r="D3" s="8"/>
      <c r="E3" s="8"/>
      <c r="F3" s="6">
        <v>10</v>
      </c>
      <c r="G3" s="7">
        <f>B3*F3</f>
        <v>9.6999999999999993</v>
      </c>
    </row>
    <row r="4" spans="1:9" ht="16.5" x14ac:dyDescent="0.35">
      <c r="A4" s="4" t="s">
        <v>2</v>
      </c>
      <c r="B4" s="5"/>
      <c r="C4" s="5"/>
      <c r="D4" s="5"/>
      <c r="E4" s="5"/>
      <c r="F4" s="9"/>
      <c r="G4" s="7"/>
    </row>
    <row r="5" spans="1:9" ht="16.5" x14ac:dyDescent="0.35">
      <c r="A5" s="10" t="s">
        <v>3</v>
      </c>
      <c r="B5" s="5"/>
      <c r="C5" s="32"/>
      <c r="D5" s="32"/>
      <c r="E5" s="32"/>
      <c r="F5" s="6"/>
      <c r="G5" s="7">
        <f>B5*F5</f>
        <v>0</v>
      </c>
    </row>
    <row r="6" spans="1:9" ht="16.5" x14ac:dyDescent="0.35">
      <c r="A6" s="10" t="s">
        <v>4</v>
      </c>
      <c r="B6" s="5"/>
      <c r="C6" s="32"/>
      <c r="D6" s="32"/>
      <c r="E6" s="32"/>
      <c r="F6" s="6"/>
      <c r="G6" s="7">
        <f>B6*F6</f>
        <v>0</v>
      </c>
    </row>
    <row r="7" spans="1:9" ht="16.5" x14ac:dyDescent="0.35">
      <c r="A7" s="10" t="s">
        <v>5</v>
      </c>
      <c r="B7" s="5"/>
      <c r="C7" s="32"/>
      <c r="D7" s="32"/>
      <c r="E7" s="32"/>
      <c r="F7" s="6"/>
      <c r="G7" s="7">
        <f>B7*F7</f>
        <v>0</v>
      </c>
    </row>
    <row r="8" spans="1:9" ht="16.5" x14ac:dyDescent="0.35">
      <c r="A8" s="4" t="s">
        <v>6</v>
      </c>
      <c r="B8" s="5"/>
      <c r="C8" s="5"/>
      <c r="D8" s="5"/>
      <c r="E8" s="5"/>
      <c r="F8" s="9"/>
      <c r="G8" s="7"/>
    </row>
    <row r="9" spans="1:9" ht="16.5" x14ac:dyDescent="0.35">
      <c r="A9" s="10" t="s">
        <v>3</v>
      </c>
      <c r="B9" s="5"/>
      <c r="C9" s="32"/>
      <c r="D9" s="32"/>
      <c r="E9" s="32"/>
      <c r="F9" s="6"/>
      <c r="G9" s="7">
        <f>B9*F9</f>
        <v>0</v>
      </c>
    </row>
    <row r="10" spans="1:9" ht="16.5" x14ac:dyDescent="0.35">
      <c r="A10" s="10" t="s">
        <v>4</v>
      </c>
      <c r="B10" s="5"/>
      <c r="C10" s="32"/>
      <c r="D10" s="32"/>
      <c r="E10" s="32"/>
      <c r="F10" s="6"/>
      <c r="G10" s="7">
        <f>B10*F10</f>
        <v>0</v>
      </c>
    </row>
    <row r="11" spans="1:9" ht="16.5" x14ac:dyDescent="0.35">
      <c r="A11" s="10" t="s">
        <v>5</v>
      </c>
      <c r="B11" s="5"/>
      <c r="C11" s="32"/>
      <c r="D11" s="32"/>
      <c r="E11" s="32"/>
      <c r="F11" s="6"/>
      <c r="G11" s="7">
        <f>B11*F11</f>
        <v>0</v>
      </c>
    </row>
    <row r="12" spans="1:9" x14ac:dyDescent="0.25">
      <c r="A12" s="11" t="s">
        <v>7</v>
      </c>
      <c r="B12" s="5"/>
      <c r="C12" s="5"/>
      <c r="D12" s="5"/>
      <c r="E12" s="5"/>
      <c r="F12" s="9"/>
      <c r="G12" s="7"/>
    </row>
    <row r="13" spans="1:9" ht="16.5" x14ac:dyDescent="0.35">
      <c r="A13" s="10" t="s">
        <v>3</v>
      </c>
      <c r="B13" s="5"/>
      <c r="C13" s="32"/>
      <c r="D13" s="32"/>
      <c r="E13" s="32"/>
      <c r="F13" s="6"/>
      <c r="G13" s="7">
        <f>B13*F13</f>
        <v>0</v>
      </c>
      <c r="I13" s="20"/>
    </row>
    <row r="14" spans="1:9" ht="16.5" x14ac:dyDescent="0.35">
      <c r="A14" s="10" t="s">
        <v>4</v>
      </c>
      <c r="B14" s="5"/>
      <c r="C14" s="32"/>
      <c r="D14" s="32"/>
      <c r="E14" s="32"/>
      <c r="F14" s="6"/>
      <c r="G14" s="7">
        <f>B14*F14</f>
        <v>0</v>
      </c>
      <c r="I14" s="20"/>
    </row>
    <row r="15" spans="1:9" ht="16.5" x14ac:dyDescent="0.35">
      <c r="A15" s="10" t="s">
        <v>5</v>
      </c>
      <c r="B15" s="5"/>
      <c r="C15" s="32"/>
      <c r="D15" s="32"/>
      <c r="E15" s="32"/>
      <c r="F15" s="6"/>
      <c r="G15" s="7">
        <f>B15*F15</f>
        <v>0</v>
      </c>
      <c r="I15" s="20"/>
    </row>
    <row r="16" spans="1:9" x14ac:dyDescent="0.25">
      <c r="A16" s="11" t="s">
        <v>8</v>
      </c>
      <c r="B16" s="5"/>
      <c r="C16" s="5"/>
      <c r="D16" s="5"/>
      <c r="E16" s="5"/>
      <c r="F16" s="9"/>
      <c r="G16" s="7"/>
    </row>
    <row r="17" spans="1:7" ht="16.5" x14ac:dyDescent="0.35">
      <c r="A17" s="10" t="s">
        <v>3</v>
      </c>
      <c r="B17" s="5"/>
      <c r="C17" s="32"/>
      <c r="D17" s="32"/>
      <c r="E17" s="32"/>
      <c r="F17" s="6"/>
      <c r="G17" s="7">
        <f>B17*F17</f>
        <v>0</v>
      </c>
    </row>
    <row r="18" spans="1:7" ht="16.5" x14ac:dyDescent="0.35">
      <c r="A18" s="10" t="s">
        <v>4</v>
      </c>
      <c r="B18" s="5"/>
      <c r="C18" s="32"/>
      <c r="D18" s="32"/>
      <c r="E18" s="32"/>
      <c r="F18" s="6"/>
      <c r="G18" s="7">
        <f>B18*F18</f>
        <v>0</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1</v>
      </c>
      <c r="C24" s="12"/>
      <c r="D24" s="12"/>
      <c r="E24" s="12"/>
      <c r="F24" s="13">
        <f>+SUMPRODUCT(F2:F23,B2:B23)</f>
        <v>9.7000809999999991</v>
      </c>
      <c r="G24" s="3"/>
    </row>
    <row r="25" spans="1:7" x14ac:dyDescent="0.25">
      <c r="B25" s="14"/>
    </row>
    <row r="26" spans="1:7" ht="16.5" x14ac:dyDescent="0.35">
      <c r="A26" s="4" t="s">
        <v>10</v>
      </c>
      <c r="B26" s="15"/>
      <c r="C26" s="9"/>
      <c r="D26">
        <f>B26*C26</f>
        <v>0</v>
      </c>
    </row>
    <row r="27" spans="1:7" ht="16.5" x14ac:dyDescent="0.35">
      <c r="A27" s="4" t="s">
        <v>11</v>
      </c>
      <c r="B27" s="15"/>
      <c r="C27" s="16"/>
      <c r="D27">
        <f>B27*C27</f>
        <v>0</v>
      </c>
    </row>
    <row r="28" spans="1:7" ht="16.5" x14ac:dyDescent="0.35">
      <c r="A28" s="17"/>
      <c r="B28" s="18"/>
      <c r="C28" s="3"/>
    </row>
    <row r="29" spans="1:7" x14ac:dyDescent="0.25">
      <c r="A29" s="3"/>
      <c r="B29" s="18">
        <f>+B24</f>
        <v>1</v>
      </c>
      <c r="C29" s="19">
        <f>+SUMPRODUCT(C24:C28,B24:B28)</f>
        <v>0</v>
      </c>
      <c r="D29" s="20"/>
    </row>
    <row r="31" spans="1:7" x14ac:dyDescent="0.25">
      <c r="A31" t="s">
        <v>13</v>
      </c>
    </row>
    <row r="32" spans="1:7" ht="16.5" x14ac:dyDescent="0.35">
      <c r="A32" s="4" t="s">
        <v>14</v>
      </c>
      <c r="B32" s="14">
        <f>+SUMIF($A$2:$A$28,$A32,$B$2:$B$28)</f>
        <v>0.03</v>
      </c>
      <c r="C32" s="23">
        <f t="shared" ref="C32:C38" si="0">IFERROR(D32/B32,0)</f>
        <v>0</v>
      </c>
      <c r="D32" s="23">
        <f t="shared" ref="D32:D38" si="1">+SUMIF($A$2:$A$28,$A32,$D$2:$D$28)</f>
        <v>0</v>
      </c>
    </row>
    <row r="33" spans="1:4" ht="16.5" x14ac:dyDescent="0.35">
      <c r="A33" s="4" t="s">
        <v>15</v>
      </c>
      <c r="B33" s="14">
        <f t="shared" ref="B33:B38" si="2">+SUMIF($A$2:$A$28,$A33,$B$2:$B$28)</f>
        <v>0.97</v>
      </c>
      <c r="C33" s="23">
        <f t="shared" si="0"/>
        <v>0</v>
      </c>
      <c r="D33" s="23">
        <f t="shared" si="1"/>
        <v>0</v>
      </c>
    </row>
    <row r="34" spans="1:4" ht="16.5" x14ac:dyDescent="0.35">
      <c r="A34" s="4" t="s">
        <v>3</v>
      </c>
      <c r="B34" s="14">
        <f t="shared" si="2"/>
        <v>0</v>
      </c>
      <c r="C34" s="23">
        <f t="shared" si="0"/>
        <v>0</v>
      </c>
      <c r="D34" s="23">
        <f t="shared" si="1"/>
        <v>0</v>
      </c>
    </row>
    <row r="35" spans="1:4" ht="16.5" x14ac:dyDescent="0.35">
      <c r="A35" s="4" t="s">
        <v>4</v>
      </c>
      <c r="B35" s="14">
        <f t="shared" si="2"/>
        <v>0</v>
      </c>
      <c r="C35" s="23">
        <f t="shared" si="0"/>
        <v>0</v>
      </c>
      <c r="D35" s="23">
        <f t="shared" si="1"/>
        <v>0</v>
      </c>
    </row>
    <row r="36" spans="1:4" ht="16.5" x14ac:dyDescent="0.35">
      <c r="A36" s="4" t="s">
        <v>5</v>
      </c>
      <c r="B36" s="14">
        <f t="shared" si="2"/>
        <v>0</v>
      </c>
      <c r="C36" s="23">
        <f t="shared" si="0"/>
        <v>0</v>
      </c>
      <c r="D36" s="23">
        <f t="shared" si="1"/>
        <v>0</v>
      </c>
    </row>
    <row r="37" spans="1:4" ht="16.5" x14ac:dyDescent="0.35">
      <c r="A37" s="4" t="s">
        <v>10</v>
      </c>
      <c r="B37" s="14">
        <f t="shared" si="2"/>
        <v>0</v>
      </c>
      <c r="C37" s="23">
        <f t="shared" si="0"/>
        <v>0</v>
      </c>
      <c r="D37" s="23">
        <f t="shared" si="1"/>
        <v>0</v>
      </c>
    </row>
    <row r="38" spans="1:4" ht="16.5" x14ac:dyDescent="0.35">
      <c r="A38" s="4" t="s">
        <v>11</v>
      </c>
      <c r="B38" s="14">
        <f t="shared" si="2"/>
        <v>0</v>
      </c>
      <c r="C38" s="23">
        <f t="shared" si="0"/>
        <v>0</v>
      </c>
      <c r="D38" s="23">
        <f t="shared" si="1"/>
        <v>0</v>
      </c>
    </row>
    <row r="39" spans="1:4" x14ac:dyDescent="0.25">
      <c r="C39" s="23"/>
    </row>
    <row r="40" spans="1:4" x14ac:dyDescent="0.25">
      <c r="B40" s="14">
        <f>SUM(B32:B36)</f>
        <v>1</v>
      </c>
      <c r="C40" s="23">
        <f>+SUMPRODUCT(C32:C38,B32:B38)/B40</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448D8-20C3-4EDC-95A3-5035478300FF}">
  <dimension ref="A1:G40"/>
  <sheetViews>
    <sheetView topLeftCell="A6" workbookViewId="0">
      <selection activeCell="F16" sqref="F16"/>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1" spans="1:7" ht="60" x14ac:dyDescent="0.25">
      <c r="A1" s="1" t="s">
        <v>0</v>
      </c>
      <c r="B1" s="1" t="s">
        <v>1</v>
      </c>
      <c r="C1" s="1" t="s">
        <v>40</v>
      </c>
      <c r="D1" s="1" t="s">
        <v>41</v>
      </c>
      <c r="E1" s="1" t="s">
        <v>42</v>
      </c>
      <c r="F1" s="2" t="s">
        <v>12</v>
      </c>
      <c r="G1" s="3"/>
    </row>
    <row r="2" spans="1:7" ht="16.5" x14ac:dyDescent="0.35">
      <c r="A2" s="4" t="s">
        <v>14</v>
      </c>
      <c r="B2" s="5">
        <v>0.03</v>
      </c>
      <c r="C2" s="32">
        <v>0.03</v>
      </c>
      <c r="D2" s="32">
        <v>0</v>
      </c>
      <c r="E2" s="32">
        <f>+C2+D2</f>
        <v>0.03</v>
      </c>
      <c r="F2" s="6">
        <v>2.7000000000000001E-3</v>
      </c>
      <c r="G2" s="7">
        <f>B2*F2</f>
        <v>8.1000000000000004E-5</v>
      </c>
    </row>
    <row r="3" spans="1:7" ht="16.5" x14ac:dyDescent="0.35">
      <c r="A3" s="4" t="s">
        <v>15</v>
      </c>
      <c r="B3" s="8">
        <v>0.72</v>
      </c>
      <c r="C3" s="8">
        <v>0.72</v>
      </c>
      <c r="D3" s="8">
        <v>0</v>
      </c>
      <c r="E3" s="32">
        <f>+C3+D3</f>
        <v>0.72</v>
      </c>
      <c r="F3" s="6">
        <v>11.7</v>
      </c>
      <c r="G3" s="7">
        <f>B3*F3</f>
        <v>8.4239999999999995</v>
      </c>
    </row>
    <row r="4" spans="1:7" ht="16.5" x14ac:dyDescent="0.35">
      <c r="A4" s="4" t="s">
        <v>2</v>
      </c>
      <c r="B4" s="5"/>
      <c r="C4" s="5"/>
      <c r="D4" s="5"/>
      <c r="E4" s="5"/>
      <c r="F4" s="9"/>
      <c r="G4" s="7"/>
    </row>
    <row r="5" spans="1:7" ht="16.5" x14ac:dyDescent="0.35">
      <c r="A5" s="10" t="s">
        <v>3</v>
      </c>
      <c r="B5" s="5"/>
      <c r="C5" s="32"/>
      <c r="D5" s="32"/>
      <c r="E5" s="32"/>
      <c r="F5" s="6"/>
      <c r="G5" s="7">
        <f>B5*F5</f>
        <v>0</v>
      </c>
    </row>
    <row r="6" spans="1:7" ht="16.5" x14ac:dyDescent="0.35">
      <c r="A6" s="10" t="s">
        <v>4</v>
      </c>
      <c r="B6" s="5"/>
      <c r="C6" s="32"/>
      <c r="D6" s="32"/>
      <c r="E6" s="32"/>
      <c r="F6" s="6"/>
      <c r="G6" s="7">
        <f>B6*F6</f>
        <v>0</v>
      </c>
    </row>
    <row r="7" spans="1:7" ht="16.5" x14ac:dyDescent="0.35">
      <c r="A7" s="10" t="s">
        <v>5</v>
      </c>
      <c r="B7" s="5"/>
      <c r="C7" s="32"/>
      <c r="D7" s="32"/>
      <c r="E7" s="32"/>
      <c r="F7" s="6"/>
      <c r="G7" s="7">
        <f>B7*F7</f>
        <v>0</v>
      </c>
    </row>
    <row r="8" spans="1:7" ht="16.5" x14ac:dyDescent="0.35">
      <c r="A8" s="4" t="s">
        <v>6</v>
      </c>
      <c r="B8" s="5"/>
      <c r="C8" s="5"/>
      <c r="D8" s="5"/>
      <c r="E8" s="5"/>
      <c r="F8" s="9"/>
      <c r="G8" s="7"/>
    </row>
    <row r="9" spans="1:7" ht="16.5" x14ac:dyDescent="0.35">
      <c r="A9" s="10" t="s">
        <v>3</v>
      </c>
      <c r="B9" s="5"/>
      <c r="C9" s="32"/>
      <c r="D9" s="32"/>
      <c r="E9" s="32"/>
      <c r="F9" s="6"/>
      <c r="G9" s="7">
        <f>B9*F9</f>
        <v>0</v>
      </c>
    </row>
    <row r="10" spans="1:7" ht="16.5" x14ac:dyDescent="0.35">
      <c r="A10" s="10" t="s">
        <v>4</v>
      </c>
      <c r="B10" s="5"/>
      <c r="C10" s="32"/>
      <c r="D10" s="32"/>
      <c r="E10" s="32"/>
      <c r="F10" s="6"/>
      <c r="G10" s="7">
        <f>B10*F10</f>
        <v>0</v>
      </c>
    </row>
    <row r="11" spans="1:7" ht="16.5" x14ac:dyDescent="0.35">
      <c r="A11" s="10" t="s">
        <v>5</v>
      </c>
      <c r="B11" s="5"/>
      <c r="C11" s="32"/>
      <c r="D11" s="32"/>
      <c r="E11" s="32"/>
      <c r="F11" s="6"/>
      <c r="G11" s="7">
        <f>B11*F11</f>
        <v>0</v>
      </c>
    </row>
    <row r="12" spans="1:7" x14ac:dyDescent="0.25">
      <c r="A12" s="11" t="s">
        <v>7</v>
      </c>
      <c r="B12" s="5"/>
      <c r="C12" s="5"/>
      <c r="D12" s="5"/>
      <c r="E12" s="5"/>
      <c r="F12" s="9"/>
      <c r="G12" s="7"/>
    </row>
    <row r="13" spans="1:7" ht="16.5" x14ac:dyDescent="0.35">
      <c r="A13" s="10" t="s">
        <v>3</v>
      </c>
      <c r="B13" s="5">
        <v>0.1</v>
      </c>
      <c r="C13" s="32">
        <v>0</v>
      </c>
      <c r="D13" s="32">
        <v>0.1</v>
      </c>
      <c r="E13" s="32">
        <f>+C13+D13</f>
        <v>0.1</v>
      </c>
      <c r="F13" s="6">
        <v>8.5</v>
      </c>
      <c r="G13" s="7">
        <f>B13*F13</f>
        <v>0.85000000000000009</v>
      </c>
    </row>
    <row r="14" spans="1:7" ht="16.5" x14ac:dyDescent="0.35">
      <c r="A14" s="10" t="s">
        <v>4</v>
      </c>
      <c r="B14" s="5">
        <v>0.1</v>
      </c>
      <c r="C14" s="32">
        <v>0.03</v>
      </c>
      <c r="D14" s="32">
        <v>7.0000000000000007E-2</v>
      </c>
      <c r="E14" s="32">
        <f t="shared" ref="E14:E15" si="0">+C14+D14</f>
        <v>0.1</v>
      </c>
      <c r="F14" s="6">
        <v>7.5</v>
      </c>
      <c r="G14" s="7">
        <f>B14*F14</f>
        <v>0.75</v>
      </c>
    </row>
    <row r="15" spans="1:7" ht="16.5" x14ac:dyDescent="0.35">
      <c r="A15" s="10" t="s">
        <v>5</v>
      </c>
      <c r="B15" s="5">
        <v>0.05</v>
      </c>
      <c r="C15" s="32">
        <v>0.02</v>
      </c>
      <c r="D15" s="32">
        <v>0.03</v>
      </c>
      <c r="E15" s="32">
        <f t="shared" si="0"/>
        <v>0.05</v>
      </c>
      <c r="F15" s="6">
        <v>4.5</v>
      </c>
      <c r="G15" s="7">
        <f>B15*F15</f>
        <v>0.22500000000000001</v>
      </c>
    </row>
    <row r="16" spans="1:7" x14ac:dyDescent="0.25">
      <c r="A16" s="11" t="s">
        <v>8</v>
      </c>
      <c r="B16" s="5"/>
      <c r="C16" s="5"/>
      <c r="D16" s="5"/>
      <c r="E16" s="5"/>
      <c r="F16" s="9"/>
      <c r="G16" s="7"/>
    </row>
    <row r="17" spans="1:7" ht="16.5" x14ac:dyDescent="0.35">
      <c r="A17" s="10" t="s">
        <v>3</v>
      </c>
      <c r="B17" s="5"/>
      <c r="C17" s="32"/>
      <c r="D17" s="32"/>
      <c r="E17" s="32"/>
      <c r="F17" s="6"/>
      <c r="G17" s="7">
        <f>B17*F17</f>
        <v>0</v>
      </c>
    </row>
    <row r="18" spans="1:7" ht="16.5" x14ac:dyDescent="0.35">
      <c r="A18" s="10" t="s">
        <v>4</v>
      </c>
      <c r="B18" s="5"/>
      <c r="C18" s="32"/>
      <c r="D18" s="32"/>
      <c r="E18" s="32"/>
      <c r="F18" s="6"/>
      <c r="G18" s="7">
        <f>B18*F18</f>
        <v>0</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1</v>
      </c>
      <c r="C24" s="12">
        <f>SUM(C2:C23)</f>
        <v>0.8</v>
      </c>
      <c r="D24" s="12">
        <f t="shared" ref="D24:E24" si="1">SUM(D2:D23)</f>
        <v>0.2</v>
      </c>
      <c r="E24" s="12">
        <f t="shared" si="1"/>
        <v>1</v>
      </c>
      <c r="F24" s="13">
        <f>+SUMPRODUCT(F2:F23,B2:B23)</f>
        <v>10.249080999999999</v>
      </c>
      <c r="G24" s="3"/>
    </row>
    <row r="25" spans="1:7" x14ac:dyDescent="0.25">
      <c r="B25" s="14"/>
    </row>
    <row r="26" spans="1:7" ht="16.5" x14ac:dyDescent="0.35">
      <c r="A26" s="4" t="s">
        <v>10</v>
      </c>
      <c r="B26" s="15"/>
      <c r="C26" s="9"/>
      <c r="D26">
        <f>B26*C26</f>
        <v>0</v>
      </c>
    </row>
    <row r="27" spans="1:7" ht="16.5" x14ac:dyDescent="0.35">
      <c r="A27" s="4" t="s">
        <v>11</v>
      </c>
      <c r="B27" s="15"/>
      <c r="C27" s="16"/>
      <c r="D27">
        <f>B27*C27</f>
        <v>0</v>
      </c>
    </row>
    <row r="28" spans="1:7" ht="16.5" x14ac:dyDescent="0.35">
      <c r="A28" s="17"/>
      <c r="B28" s="18"/>
      <c r="C28" s="3"/>
    </row>
    <row r="29" spans="1:7" x14ac:dyDescent="0.25">
      <c r="A29" s="3"/>
      <c r="B29" s="18">
        <f>+B24</f>
        <v>1</v>
      </c>
      <c r="C29" s="19">
        <f>+SUMPRODUCT(C24:C28,B24:B28)</f>
        <v>0.8</v>
      </c>
      <c r="D29" s="20"/>
    </row>
    <row r="31" spans="1:7" x14ac:dyDescent="0.25">
      <c r="A31" t="s">
        <v>13</v>
      </c>
    </row>
    <row r="32" spans="1:7" ht="16.5" x14ac:dyDescent="0.35">
      <c r="A32" s="4" t="s">
        <v>14</v>
      </c>
      <c r="B32" s="14">
        <f>+SUMIF($A$2:$A$28,$A32,$B$2:$B$28)</f>
        <v>0.03</v>
      </c>
      <c r="C32" s="23">
        <f t="shared" ref="C32:C38" si="2">IFERROR(D32/B32,0)</f>
        <v>0</v>
      </c>
      <c r="D32" s="23">
        <f t="shared" ref="D32:D38" si="3">+SUMIF($A$2:$A$28,$A32,$D$2:$D$28)</f>
        <v>0</v>
      </c>
    </row>
    <row r="33" spans="1:4" ht="16.5" x14ac:dyDescent="0.35">
      <c r="A33" s="4" t="s">
        <v>15</v>
      </c>
      <c r="B33" s="14">
        <f t="shared" ref="B33:B38" si="4">+SUMIF($A$2:$A$28,$A33,$B$2:$B$28)</f>
        <v>0.72</v>
      </c>
      <c r="C33" s="23">
        <f t="shared" si="2"/>
        <v>0</v>
      </c>
      <c r="D33" s="23">
        <f t="shared" si="3"/>
        <v>0</v>
      </c>
    </row>
    <row r="34" spans="1:4" ht="16.5" x14ac:dyDescent="0.35">
      <c r="A34" s="4" t="s">
        <v>3</v>
      </c>
      <c r="B34" s="14">
        <f t="shared" si="4"/>
        <v>0.1</v>
      </c>
      <c r="C34" s="23">
        <f t="shared" si="2"/>
        <v>1</v>
      </c>
      <c r="D34" s="23">
        <f t="shared" si="3"/>
        <v>0.1</v>
      </c>
    </row>
    <row r="35" spans="1:4" ht="16.5" x14ac:dyDescent="0.35">
      <c r="A35" s="4" t="s">
        <v>4</v>
      </c>
      <c r="B35" s="14">
        <f t="shared" si="4"/>
        <v>0.1</v>
      </c>
      <c r="C35" s="23">
        <f t="shared" si="2"/>
        <v>0.70000000000000007</v>
      </c>
      <c r="D35" s="23">
        <f t="shared" si="3"/>
        <v>7.0000000000000007E-2</v>
      </c>
    </row>
    <row r="36" spans="1:4" ht="16.5" x14ac:dyDescent="0.35">
      <c r="A36" s="4" t="s">
        <v>5</v>
      </c>
      <c r="B36" s="14">
        <f t="shared" si="4"/>
        <v>0.05</v>
      </c>
      <c r="C36" s="23">
        <f t="shared" si="2"/>
        <v>0.6</v>
      </c>
      <c r="D36" s="23">
        <f t="shared" si="3"/>
        <v>0.03</v>
      </c>
    </row>
    <row r="37" spans="1:4" ht="16.5" x14ac:dyDescent="0.35">
      <c r="A37" s="4" t="s">
        <v>10</v>
      </c>
      <c r="B37" s="14">
        <f t="shared" si="4"/>
        <v>0</v>
      </c>
      <c r="C37" s="23">
        <f t="shared" si="2"/>
        <v>0</v>
      </c>
      <c r="D37" s="23">
        <f t="shared" si="3"/>
        <v>0</v>
      </c>
    </row>
    <row r="38" spans="1:4" ht="16.5" x14ac:dyDescent="0.35">
      <c r="A38" s="4" t="s">
        <v>11</v>
      </c>
      <c r="B38" s="14">
        <f t="shared" si="4"/>
        <v>0</v>
      </c>
      <c r="C38" s="23">
        <f t="shared" si="2"/>
        <v>0</v>
      </c>
      <c r="D38" s="23">
        <f t="shared" si="3"/>
        <v>0</v>
      </c>
    </row>
    <row r="39" spans="1:4" x14ac:dyDescent="0.25">
      <c r="C39" s="23"/>
    </row>
    <row r="40" spans="1:4" x14ac:dyDescent="0.25">
      <c r="B40" s="14">
        <f>SUM(B32:B36)</f>
        <v>1</v>
      </c>
      <c r="C40" s="23">
        <f>+SUMPRODUCT(C32:C38,B32:B38)/B40</f>
        <v>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82E80-18CC-4F4A-8756-33219F5DBB10}">
  <dimension ref="A1:I40"/>
  <sheetViews>
    <sheetView topLeftCell="A3" workbookViewId="0">
      <selection activeCell="H19" sqref="H19"/>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1" spans="1:9" ht="60" x14ac:dyDescent="0.25">
      <c r="A1" s="1" t="s">
        <v>0</v>
      </c>
      <c r="B1" s="1" t="s">
        <v>1</v>
      </c>
      <c r="C1" s="1" t="s">
        <v>40</v>
      </c>
      <c r="D1" s="1" t="s">
        <v>41</v>
      </c>
      <c r="E1" s="1" t="s">
        <v>42</v>
      </c>
      <c r="F1" s="2" t="s">
        <v>12</v>
      </c>
      <c r="G1" s="3"/>
    </row>
    <row r="2" spans="1:9" ht="16.5" x14ac:dyDescent="0.35">
      <c r="A2" s="4" t="s">
        <v>14</v>
      </c>
      <c r="B2" s="5">
        <v>0.03</v>
      </c>
      <c r="C2" s="32">
        <f>+B2</f>
        <v>0.03</v>
      </c>
      <c r="D2" s="32">
        <v>0</v>
      </c>
      <c r="E2" s="32">
        <f>+C2+D2</f>
        <v>0.03</v>
      </c>
      <c r="F2" s="6">
        <v>2.7000000000000001E-3</v>
      </c>
      <c r="G2" s="7">
        <f>B2*F2</f>
        <v>8.1000000000000004E-5</v>
      </c>
    </row>
    <row r="3" spans="1:9" ht="16.5" x14ac:dyDescent="0.35">
      <c r="A3" s="4" t="s">
        <v>15</v>
      </c>
      <c r="B3" s="8">
        <v>0.5</v>
      </c>
      <c r="C3" s="32">
        <v>0.5</v>
      </c>
      <c r="D3" s="8">
        <v>0</v>
      </c>
      <c r="E3" s="32">
        <f>+C3+D3</f>
        <v>0.5</v>
      </c>
      <c r="F3" s="6">
        <v>9</v>
      </c>
      <c r="G3" s="7">
        <f>B3*F3</f>
        <v>4.5</v>
      </c>
    </row>
    <row r="4" spans="1:9" ht="16.5" x14ac:dyDescent="0.35">
      <c r="A4" s="4" t="s">
        <v>2</v>
      </c>
      <c r="B4" s="5"/>
      <c r="C4" s="5"/>
      <c r="D4" s="5"/>
      <c r="E4" s="5"/>
      <c r="F4" s="9"/>
      <c r="G4" s="7"/>
    </row>
    <row r="5" spans="1:9" ht="16.5" x14ac:dyDescent="0.35">
      <c r="A5" s="10" t="s">
        <v>3</v>
      </c>
      <c r="B5" s="5"/>
      <c r="C5" s="32"/>
      <c r="D5" s="32"/>
      <c r="E5" s="32"/>
      <c r="F5" s="6"/>
      <c r="G5" s="7">
        <f>B5*F5</f>
        <v>0</v>
      </c>
    </row>
    <row r="6" spans="1:9" ht="16.5" x14ac:dyDescent="0.35">
      <c r="A6" s="10" t="s">
        <v>4</v>
      </c>
      <c r="B6" s="5"/>
      <c r="C6" s="32"/>
      <c r="D6" s="32"/>
      <c r="E6" s="32"/>
      <c r="F6" s="6"/>
      <c r="G6" s="7">
        <f>B6*F6</f>
        <v>0</v>
      </c>
    </row>
    <row r="7" spans="1:9" ht="16.5" x14ac:dyDescent="0.35">
      <c r="A7" s="10" t="s">
        <v>5</v>
      </c>
      <c r="B7" s="5"/>
      <c r="C7" s="32"/>
      <c r="D7" s="32"/>
      <c r="E7" s="32"/>
      <c r="F7" s="6"/>
      <c r="G7" s="7">
        <f>B7*F7</f>
        <v>0</v>
      </c>
    </row>
    <row r="8" spans="1:9" ht="16.5" x14ac:dyDescent="0.35">
      <c r="A8" s="4" t="s">
        <v>6</v>
      </c>
      <c r="B8" s="5"/>
      <c r="C8" s="5"/>
      <c r="D8" s="5"/>
      <c r="E8" s="5"/>
      <c r="F8" s="9"/>
      <c r="G8" s="7"/>
    </row>
    <row r="9" spans="1:9" ht="16.5" x14ac:dyDescent="0.35">
      <c r="A9" s="10" t="s">
        <v>3</v>
      </c>
      <c r="B9" s="5"/>
      <c r="C9" s="32"/>
      <c r="D9" s="32"/>
      <c r="E9" s="32"/>
      <c r="F9" s="6"/>
      <c r="G9" s="7">
        <f>B9*F9</f>
        <v>0</v>
      </c>
    </row>
    <row r="10" spans="1:9" ht="16.5" x14ac:dyDescent="0.35">
      <c r="A10" s="10" t="s">
        <v>4</v>
      </c>
      <c r="B10" s="5"/>
      <c r="C10" s="32"/>
      <c r="D10" s="32"/>
      <c r="E10" s="32"/>
      <c r="F10" s="6"/>
      <c r="G10" s="7">
        <f>B10*F10</f>
        <v>0</v>
      </c>
    </row>
    <row r="11" spans="1:9" ht="16.5" x14ac:dyDescent="0.35">
      <c r="A11" s="10" t="s">
        <v>5</v>
      </c>
      <c r="B11" s="5"/>
      <c r="C11" s="32"/>
      <c r="D11" s="32"/>
      <c r="E11" s="32"/>
      <c r="F11" s="6"/>
      <c r="G11" s="7">
        <f>B11*F11</f>
        <v>0</v>
      </c>
    </row>
    <row r="12" spans="1:9" x14ac:dyDescent="0.25">
      <c r="A12" s="11" t="s">
        <v>7</v>
      </c>
      <c r="B12" s="5"/>
      <c r="C12" s="5"/>
      <c r="D12" s="5"/>
      <c r="E12" s="5"/>
      <c r="F12" s="9"/>
      <c r="G12" s="7"/>
    </row>
    <row r="13" spans="1:9" ht="16.5" x14ac:dyDescent="0.35">
      <c r="A13" s="10" t="s">
        <v>3</v>
      </c>
      <c r="B13" s="5">
        <v>0.17</v>
      </c>
      <c r="C13" s="32">
        <v>7.0000000000000007E-2</v>
      </c>
      <c r="D13" s="32">
        <v>0.1</v>
      </c>
      <c r="E13" s="32">
        <f t="shared" ref="E13:E15" si="0">+C13+D13</f>
        <v>0.17</v>
      </c>
      <c r="F13" s="6">
        <v>6.6</v>
      </c>
      <c r="G13" s="7">
        <f>B13*F13</f>
        <v>1.1220000000000001</v>
      </c>
      <c r="I13" s="20"/>
    </row>
    <row r="14" spans="1:9" ht="16.5" x14ac:dyDescent="0.35">
      <c r="A14" s="10" t="s">
        <v>4</v>
      </c>
      <c r="B14" s="5">
        <v>0.25</v>
      </c>
      <c r="C14" s="32">
        <v>0.1</v>
      </c>
      <c r="D14" s="32">
        <v>0.15</v>
      </c>
      <c r="E14" s="32">
        <f t="shared" si="0"/>
        <v>0.25</v>
      </c>
      <c r="F14" s="6">
        <v>4</v>
      </c>
      <c r="G14" s="7">
        <f>B14*F14</f>
        <v>1</v>
      </c>
      <c r="I14" s="20"/>
    </row>
    <row r="15" spans="1:9" ht="16.5" x14ac:dyDescent="0.35">
      <c r="A15" s="10" t="s">
        <v>5</v>
      </c>
      <c r="B15" s="5">
        <v>0.05</v>
      </c>
      <c r="C15" s="32">
        <v>0</v>
      </c>
      <c r="D15" s="32">
        <v>0.05</v>
      </c>
      <c r="E15" s="32">
        <f t="shared" si="0"/>
        <v>0.05</v>
      </c>
      <c r="F15" s="6">
        <v>2.5</v>
      </c>
      <c r="G15" s="7">
        <f>B15*F15</f>
        <v>0.125</v>
      </c>
      <c r="I15" s="20"/>
    </row>
    <row r="16" spans="1:9" x14ac:dyDescent="0.25">
      <c r="A16" s="11" t="s">
        <v>8</v>
      </c>
      <c r="B16" s="5"/>
      <c r="C16" s="5"/>
      <c r="D16" s="5"/>
      <c r="E16" s="5"/>
      <c r="F16" s="9"/>
      <c r="G16" s="7"/>
    </row>
    <row r="17" spans="1:7" ht="16.5" x14ac:dyDescent="0.35">
      <c r="A17" s="10" t="s">
        <v>3</v>
      </c>
      <c r="B17" s="5"/>
      <c r="C17" s="32"/>
      <c r="D17" s="32"/>
      <c r="E17" s="32"/>
      <c r="F17" s="6"/>
      <c r="G17" s="7">
        <f>B17*F17</f>
        <v>0</v>
      </c>
    </row>
    <row r="18" spans="1:7" ht="16.5" x14ac:dyDescent="0.35">
      <c r="A18" s="10" t="s">
        <v>4</v>
      </c>
      <c r="B18" s="5"/>
      <c r="C18" s="32"/>
      <c r="D18" s="32"/>
      <c r="E18" s="32"/>
      <c r="F18" s="6"/>
      <c r="G18" s="7">
        <f>B18*F18</f>
        <v>0</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1</v>
      </c>
      <c r="C24" s="12">
        <f>SUM(C2:C23)</f>
        <v>0.70000000000000007</v>
      </c>
      <c r="D24" s="12">
        <f t="shared" ref="D24:E24" si="1">SUM(D2:D23)</f>
        <v>0.3</v>
      </c>
      <c r="E24" s="12">
        <f t="shared" si="1"/>
        <v>1</v>
      </c>
      <c r="F24" s="13">
        <f>+SUMPRODUCT(F2:F23,B2:B23)</f>
        <v>6.7470809999999997</v>
      </c>
      <c r="G24" s="3"/>
    </row>
    <row r="25" spans="1:7" x14ac:dyDescent="0.25">
      <c r="B25" s="14"/>
    </row>
    <row r="26" spans="1:7" ht="16.5" x14ac:dyDescent="0.35">
      <c r="A26" s="4" t="s">
        <v>10</v>
      </c>
      <c r="B26" s="15"/>
      <c r="C26" s="9"/>
      <c r="D26">
        <f>B26*C26</f>
        <v>0</v>
      </c>
    </row>
    <row r="27" spans="1:7" ht="16.5" x14ac:dyDescent="0.35">
      <c r="A27" s="4" t="s">
        <v>11</v>
      </c>
      <c r="B27" s="15"/>
      <c r="C27" s="16"/>
      <c r="D27">
        <f>B27*C27</f>
        <v>0</v>
      </c>
    </row>
    <row r="28" spans="1:7" ht="16.5" x14ac:dyDescent="0.35">
      <c r="A28" s="17"/>
      <c r="B28" s="18"/>
      <c r="C28" s="3"/>
    </row>
    <row r="29" spans="1:7" x14ac:dyDescent="0.25">
      <c r="A29" s="3"/>
      <c r="B29" s="18">
        <f>+B24</f>
        <v>1</v>
      </c>
      <c r="C29" s="19">
        <f>+SUMPRODUCT(C24:C28,B24:B28)</f>
        <v>0.70000000000000007</v>
      </c>
      <c r="D29" s="20"/>
    </row>
    <row r="31" spans="1:7" x14ac:dyDescent="0.25">
      <c r="A31" t="s">
        <v>13</v>
      </c>
    </row>
    <row r="32" spans="1:7" ht="16.5" x14ac:dyDescent="0.35">
      <c r="A32" s="4" t="s">
        <v>14</v>
      </c>
      <c r="B32" s="14">
        <f>+SUMIF($A$2:$A$28,$A32,$B$2:$B$28)</f>
        <v>0.03</v>
      </c>
      <c r="C32" s="23">
        <f t="shared" ref="C32:C38" si="2">IFERROR(D32/B32,0)</f>
        <v>0</v>
      </c>
      <c r="D32" s="23">
        <f t="shared" ref="D32:D38" si="3">+SUMIF($A$2:$A$28,$A32,$D$2:$D$28)</f>
        <v>0</v>
      </c>
    </row>
    <row r="33" spans="1:4" ht="16.5" x14ac:dyDescent="0.35">
      <c r="A33" s="4" t="s">
        <v>15</v>
      </c>
      <c r="B33" s="14">
        <f t="shared" ref="B33:B38" si="4">+SUMIF($A$2:$A$28,$A33,$B$2:$B$28)</f>
        <v>0.5</v>
      </c>
      <c r="C33" s="23">
        <f t="shared" si="2"/>
        <v>0</v>
      </c>
      <c r="D33" s="23">
        <f t="shared" si="3"/>
        <v>0</v>
      </c>
    </row>
    <row r="34" spans="1:4" ht="16.5" x14ac:dyDescent="0.35">
      <c r="A34" s="4" t="s">
        <v>3</v>
      </c>
      <c r="B34" s="14">
        <f t="shared" si="4"/>
        <v>0.17</v>
      </c>
      <c r="C34" s="23">
        <f t="shared" si="2"/>
        <v>0.58823529411764708</v>
      </c>
      <c r="D34" s="23">
        <f t="shared" si="3"/>
        <v>0.1</v>
      </c>
    </row>
    <row r="35" spans="1:4" ht="16.5" x14ac:dyDescent="0.35">
      <c r="A35" s="4" t="s">
        <v>4</v>
      </c>
      <c r="B35" s="14">
        <f t="shared" si="4"/>
        <v>0.25</v>
      </c>
      <c r="C35" s="23">
        <f t="shared" si="2"/>
        <v>0.6</v>
      </c>
      <c r="D35" s="23">
        <f t="shared" si="3"/>
        <v>0.15</v>
      </c>
    </row>
    <row r="36" spans="1:4" ht="16.5" x14ac:dyDescent="0.35">
      <c r="A36" s="4" t="s">
        <v>5</v>
      </c>
      <c r="B36" s="14">
        <f t="shared" si="4"/>
        <v>0.05</v>
      </c>
      <c r="C36" s="23">
        <f t="shared" si="2"/>
        <v>1</v>
      </c>
      <c r="D36" s="23">
        <f t="shared" si="3"/>
        <v>0.05</v>
      </c>
    </row>
    <row r="37" spans="1:4" ht="16.5" x14ac:dyDescent="0.35">
      <c r="A37" s="4" t="s">
        <v>10</v>
      </c>
      <c r="B37" s="14">
        <f t="shared" si="4"/>
        <v>0</v>
      </c>
      <c r="C37" s="23">
        <f t="shared" si="2"/>
        <v>0</v>
      </c>
      <c r="D37" s="23">
        <f t="shared" si="3"/>
        <v>0</v>
      </c>
    </row>
    <row r="38" spans="1:4" ht="16.5" x14ac:dyDescent="0.35">
      <c r="A38" s="4" t="s">
        <v>11</v>
      </c>
      <c r="B38" s="14">
        <f t="shared" si="4"/>
        <v>0</v>
      </c>
      <c r="C38" s="23">
        <f t="shared" si="2"/>
        <v>0</v>
      </c>
      <c r="D38" s="23">
        <f t="shared" si="3"/>
        <v>0</v>
      </c>
    </row>
    <row r="39" spans="1:4" x14ac:dyDescent="0.25">
      <c r="C39" s="23"/>
    </row>
    <row r="40" spans="1:4" x14ac:dyDescent="0.25">
      <c r="B40" s="14">
        <f>SUM(B32:B36)</f>
        <v>1</v>
      </c>
      <c r="C40" s="23">
        <f>+SUMPRODUCT(C32:C38,B32:B38)/B40</f>
        <v>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55E3-54A3-4E5C-A082-715B9F2294FC}">
  <dimension ref="A1:I40"/>
  <sheetViews>
    <sheetView workbookViewId="0">
      <selection activeCell="C1" sqref="C1:E24"/>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7109375" bestFit="1" customWidth="1"/>
  </cols>
  <sheetData>
    <row r="1" spans="1:9" ht="60" x14ac:dyDescent="0.25">
      <c r="A1" s="1" t="s">
        <v>0</v>
      </c>
      <c r="B1" s="1" t="s">
        <v>1</v>
      </c>
      <c r="C1" s="1" t="s">
        <v>40</v>
      </c>
      <c r="D1" s="1" t="s">
        <v>41</v>
      </c>
      <c r="E1" s="1" t="s">
        <v>42</v>
      </c>
      <c r="F1" s="2" t="s">
        <v>12</v>
      </c>
      <c r="G1" s="3"/>
    </row>
    <row r="2" spans="1:9" ht="16.5" x14ac:dyDescent="0.35">
      <c r="A2" s="4" t="s">
        <v>14</v>
      </c>
      <c r="B2" s="5">
        <v>0.03</v>
      </c>
      <c r="C2" s="32">
        <f>+B2</f>
        <v>0.03</v>
      </c>
      <c r="D2" s="32">
        <v>0</v>
      </c>
      <c r="E2" s="32">
        <f>+C2+D2</f>
        <v>0.03</v>
      </c>
      <c r="F2" s="6">
        <v>2.7000000000000001E-3</v>
      </c>
      <c r="G2" s="7">
        <f>B2*F2</f>
        <v>8.1000000000000004E-5</v>
      </c>
    </row>
    <row r="3" spans="1:9" ht="16.5" x14ac:dyDescent="0.35">
      <c r="A3" s="4" t="s">
        <v>15</v>
      </c>
      <c r="B3" s="8">
        <v>0.25</v>
      </c>
      <c r="C3" s="32">
        <v>0.25</v>
      </c>
      <c r="D3" s="8">
        <v>0</v>
      </c>
      <c r="E3" s="32">
        <f>+C3+D3</f>
        <v>0.25</v>
      </c>
      <c r="F3" s="6">
        <v>6.6</v>
      </c>
      <c r="G3" s="7">
        <f>B3*F3</f>
        <v>1.65</v>
      </c>
    </row>
    <row r="4" spans="1:9" ht="16.5" x14ac:dyDescent="0.35">
      <c r="A4" s="4" t="s">
        <v>2</v>
      </c>
      <c r="B4" s="5"/>
      <c r="C4" s="5"/>
      <c r="D4" s="5"/>
      <c r="E4" s="5"/>
      <c r="F4" s="9"/>
      <c r="G4" s="7"/>
    </row>
    <row r="5" spans="1:9" ht="16.5" x14ac:dyDescent="0.35">
      <c r="A5" s="10" t="s">
        <v>3</v>
      </c>
      <c r="B5" s="5"/>
      <c r="C5" s="32"/>
      <c r="D5" s="32"/>
      <c r="E5" s="32"/>
      <c r="F5" s="6"/>
      <c r="G5" s="7">
        <f>B5*F5</f>
        <v>0</v>
      </c>
    </row>
    <row r="6" spans="1:9" ht="16.5" x14ac:dyDescent="0.35">
      <c r="A6" s="10" t="s">
        <v>4</v>
      </c>
      <c r="B6" s="5"/>
      <c r="C6" s="32"/>
      <c r="D6" s="32"/>
      <c r="E6" s="32"/>
      <c r="F6" s="6"/>
      <c r="G6" s="7">
        <f>B6*F6</f>
        <v>0</v>
      </c>
    </row>
    <row r="7" spans="1:9" ht="16.5" x14ac:dyDescent="0.35">
      <c r="A7" s="10" t="s">
        <v>5</v>
      </c>
      <c r="B7" s="5"/>
      <c r="C7" s="32"/>
      <c r="D7" s="32"/>
      <c r="E7" s="32"/>
      <c r="F7" s="6"/>
      <c r="G7" s="7">
        <f>B7*F7</f>
        <v>0</v>
      </c>
    </row>
    <row r="8" spans="1:9" ht="16.5" x14ac:dyDescent="0.35">
      <c r="A8" s="4" t="s">
        <v>6</v>
      </c>
      <c r="B8" s="5"/>
      <c r="C8" s="5"/>
      <c r="D8" s="5"/>
      <c r="E8" s="5"/>
      <c r="F8" s="9"/>
      <c r="G8" s="7"/>
    </row>
    <row r="9" spans="1:9" ht="16.5" x14ac:dyDescent="0.35">
      <c r="A9" s="10" t="s">
        <v>3</v>
      </c>
      <c r="B9" s="5"/>
      <c r="C9" s="32"/>
      <c r="D9" s="32"/>
      <c r="E9" s="32"/>
      <c r="F9" s="6"/>
      <c r="G9" s="7">
        <f>B9*F9</f>
        <v>0</v>
      </c>
    </row>
    <row r="10" spans="1:9" ht="16.5" x14ac:dyDescent="0.35">
      <c r="A10" s="10" t="s">
        <v>4</v>
      </c>
      <c r="B10" s="5"/>
      <c r="C10" s="32"/>
      <c r="D10" s="32"/>
      <c r="E10" s="32"/>
      <c r="F10" s="6"/>
      <c r="G10" s="7">
        <f>B10*F10</f>
        <v>0</v>
      </c>
    </row>
    <row r="11" spans="1:9" ht="16.5" x14ac:dyDescent="0.35">
      <c r="A11" s="10" t="s">
        <v>5</v>
      </c>
      <c r="B11" s="5"/>
      <c r="C11" s="32"/>
      <c r="D11" s="32"/>
      <c r="E11" s="32"/>
      <c r="F11" s="6"/>
      <c r="G11" s="7">
        <f>B11*F11</f>
        <v>0</v>
      </c>
    </row>
    <row r="12" spans="1:9" x14ac:dyDescent="0.25">
      <c r="A12" s="11" t="s">
        <v>7</v>
      </c>
      <c r="B12" s="5"/>
      <c r="C12" s="5"/>
      <c r="D12" s="5"/>
      <c r="E12" s="5"/>
      <c r="F12" s="9"/>
      <c r="G12" s="7"/>
    </row>
    <row r="13" spans="1:9" ht="16.5" x14ac:dyDescent="0.35">
      <c r="A13" s="10" t="s">
        <v>3</v>
      </c>
      <c r="B13" s="5">
        <v>0.22</v>
      </c>
      <c r="C13" s="32">
        <v>0.17</v>
      </c>
      <c r="D13" s="32">
        <v>0.05</v>
      </c>
      <c r="E13" s="32">
        <f t="shared" ref="E13:E15" si="0">+C13+D13</f>
        <v>0.22000000000000003</v>
      </c>
      <c r="F13" s="33">
        <v>5</v>
      </c>
      <c r="G13" s="7">
        <f>B13*F13</f>
        <v>1.1000000000000001</v>
      </c>
      <c r="I13" s="20"/>
    </row>
    <row r="14" spans="1:9" ht="16.5" x14ac:dyDescent="0.35">
      <c r="A14" s="10" t="s">
        <v>4</v>
      </c>
      <c r="B14" s="5">
        <v>0.35</v>
      </c>
      <c r="C14" s="32">
        <v>0.2</v>
      </c>
      <c r="D14" s="32">
        <v>0.15</v>
      </c>
      <c r="E14" s="32">
        <f t="shared" si="0"/>
        <v>0.35</v>
      </c>
      <c r="F14" s="33">
        <v>2.5</v>
      </c>
      <c r="G14" s="7">
        <f>B14*F14</f>
        <v>0.875</v>
      </c>
      <c r="I14" s="20"/>
    </row>
    <row r="15" spans="1:9" ht="16.5" x14ac:dyDescent="0.35">
      <c r="A15" s="10" t="s">
        <v>5</v>
      </c>
      <c r="B15" s="5">
        <v>0.15</v>
      </c>
      <c r="C15" s="32">
        <v>0.05</v>
      </c>
      <c r="D15" s="32">
        <v>0.1</v>
      </c>
      <c r="E15" s="32">
        <f t="shared" si="0"/>
        <v>0.15000000000000002</v>
      </c>
      <c r="F15" s="33">
        <v>1.5</v>
      </c>
      <c r="G15" s="7">
        <f>B15*F15</f>
        <v>0.22499999999999998</v>
      </c>
      <c r="I15" s="20"/>
    </row>
    <row r="16" spans="1:9" x14ac:dyDescent="0.25">
      <c r="A16" s="11" t="s">
        <v>8</v>
      </c>
      <c r="B16" s="5"/>
      <c r="C16" s="5"/>
      <c r="D16" s="5"/>
      <c r="E16" s="5"/>
      <c r="F16" s="9"/>
      <c r="G16" s="7"/>
    </row>
    <row r="17" spans="1:7" ht="16.5" x14ac:dyDescent="0.35">
      <c r="A17" s="10" t="s">
        <v>3</v>
      </c>
      <c r="B17" s="5"/>
      <c r="C17" s="32"/>
      <c r="D17" s="32"/>
      <c r="E17" s="32"/>
      <c r="F17" s="6"/>
      <c r="G17" s="7">
        <f>B17*F17</f>
        <v>0</v>
      </c>
    </row>
    <row r="18" spans="1:7" ht="16.5" x14ac:dyDescent="0.35">
      <c r="A18" s="10" t="s">
        <v>4</v>
      </c>
      <c r="B18" s="5"/>
      <c r="C18" s="32"/>
      <c r="D18" s="32"/>
      <c r="E18" s="32"/>
      <c r="F18" s="6"/>
      <c r="G18" s="7">
        <f>B18*F18</f>
        <v>0</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1</v>
      </c>
      <c r="C24" s="12">
        <f>SUM(C2:C23)</f>
        <v>0.70000000000000018</v>
      </c>
      <c r="D24" s="12">
        <f t="shared" ref="D24:E24" si="1">SUM(D2:D23)</f>
        <v>0.30000000000000004</v>
      </c>
      <c r="E24" s="12">
        <f t="shared" si="1"/>
        <v>1</v>
      </c>
      <c r="F24" s="29">
        <f>+SUMPRODUCT(F2:F23,B2:B23)</f>
        <v>3.8500809999999999</v>
      </c>
      <c r="G24" s="3"/>
    </row>
    <row r="25" spans="1:7" x14ac:dyDescent="0.25">
      <c r="B25" s="14"/>
    </row>
    <row r="26" spans="1:7" ht="16.5" x14ac:dyDescent="0.35">
      <c r="A26" s="4" t="s">
        <v>10</v>
      </c>
      <c r="B26" s="15"/>
      <c r="C26" s="9"/>
      <c r="D26">
        <f>B26*C26</f>
        <v>0</v>
      </c>
    </row>
    <row r="27" spans="1:7" ht="16.5" x14ac:dyDescent="0.35">
      <c r="A27" s="4" t="s">
        <v>11</v>
      </c>
      <c r="B27" s="15"/>
      <c r="C27" s="16"/>
      <c r="D27">
        <f>B27*C27</f>
        <v>0</v>
      </c>
    </row>
    <row r="28" spans="1:7" ht="16.5" x14ac:dyDescent="0.35">
      <c r="A28" s="17"/>
      <c r="B28" s="18"/>
      <c r="C28" s="3"/>
    </row>
    <row r="29" spans="1:7" x14ac:dyDescent="0.25">
      <c r="A29" s="3"/>
      <c r="B29" s="18">
        <f>+B24</f>
        <v>1</v>
      </c>
      <c r="C29" s="19">
        <f>+SUMPRODUCT(C24:C28,B24:B28)</f>
        <v>0.70000000000000018</v>
      </c>
      <c r="D29" s="20"/>
    </row>
    <row r="31" spans="1:7" x14ac:dyDescent="0.25">
      <c r="A31" t="s">
        <v>13</v>
      </c>
    </row>
    <row r="32" spans="1:7" ht="16.5" x14ac:dyDescent="0.35">
      <c r="A32" s="4" t="s">
        <v>14</v>
      </c>
      <c r="B32" s="14">
        <f>+SUMIF($A$2:$A$28,$A32,$B$2:$B$28)</f>
        <v>0.03</v>
      </c>
      <c r="C32" s="23">
        <f t="shared" ref="C32:C38" si="2">IFERROR(D32/B32,0)</f>
        <v>0</v>
      </c>
      <c r="D32" s="23">
        <f t="shared" ref="D32:D38" si="3">+SUMIF($A$2:$A$28,$A32,$D$2:$D$28)</f>
        <v>0</v>
      </c>
    </row>
    <row r="33" spans="1:4" ht="16.5" x14ac:dyDescent="0.35">
      <c r="A33" s="4" t="s">
        <v>15</v>
      </c>
      <c r="B33" s="14">
        <f t="shared" ref="B33:B38" si="4">+SUMIF($A$2:$A$28,$A33,$B$2:$B$28)</f>
        <v>0.25</v>
      </c>
      <c r="C33" s="23">
        <f t="shared" si="2"/>
        <v>0</v>
      </c>
      <c r="D33" s="23">
        <f t="shared" si="3"/>
        <v>0</v>
      </c>
    </row>
    <row r="34" spans="1:4" ht="16.5" x14ac:dyDescent="0.35">
      <c r="A34" s="4" t="s">
        <v>3</v>
      </c>
      <c r="B34" s="14">
        <f t="shared" si="4"/>
        <v>0.22</v>
      </c>
      <c r="C34" s="23">
        <f t="shared" si="2"/>
        <v>0.22727272727272729</v>
      </c>
      <c r="D34" s="23">
        <f t="shared" si="3"/>
        <v>0.05</v>
      </c>
    </row>
    <row r="35" spans="1:4" ht="16.5" x14ac:dyDescent="0.35">
      <c r="A35" s="4" t="s">
        <v>4</v>
      </c>
      <c r="B35" s="14">
        <f t="shared" si="4"/>
        <v>0.35</v>
      </c>
      <c r="C35" s="23">
        <f t="shared" si="2"/>
        <v>0.4285714285714286</v>
      </c>
      <c r="D35" s="23">
        <f t="shared" si="3"/>
        <v>0.15</v>
      </c>
    </row>
    <row r="36" spans="1:4" ht="16.5" x14ac:dyDescent="0.35">
      <c r="A36" s="4" t="s">
        <v>5</v>
      </c>
      <c r="B36" s="14">
        <f t="shared" si="4"/>
        <v>0.15</v>
      </c>
      <c r="C36" s="23">
        <f t="shared" si="2"/>
        <v>0.66666666666666674</v>
      </c>
      <c r="D36" s="23">
        <f t="shared" si="3"/>
        <v>0.1</v>
      </c>
    </row>
    <row r="37" spans="1:4" ht="16.5" x14ac:dyDescent="0.35">
      <c r="A37" s="4" t="s">
        <v>10</v>
      </c>
      <c r="B37" s="14">
        <f t="shared" si="4"/>
        <v>0</v>
      </c>
      <c r="C37" s="23">
        <f t="shared" si="2"/>
        <v>0</v>
      </c>
      <c r="D37" s="23">
        <f t="shared" si="3"/>
        <v>0</v>
      </c>
    </row>
    <row r="38" spans="1:4" ht="16.5" x14ac:dyDescent="0.35">
      <c r="A38" s="4" t="s">
        <v>11</v>
      </c>
      <c r="B38" s="14">
        <f t="shared" si="4"/>
        <v>0</v>
      </c>
      <c r="C38" s="23">
        <f t="shared" si="2"/>
        <v>0</v>
      </c>
      <c r="D38" s="23">
        <f t="shared" si="3"/>
        <v>0</v>
      </c>
    </row>
    <row r="39" spans="1:4" x14ac:dyDescent="0.25">
      <c r="C39" s="23"/>
    </row>
    <row r="40" spans="1:4" x14ac:dyDescent="0.25">
      <c r="B40" s="14">
        <f>SUM(B32:B36)</f>
        <v>1</v>
      </c>
      <c r="C40" s="23">
        <f>+SUMPRODUCT(C32:C38,B32:B38)/B40</f>
        <v>0.30000000000000004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08262-7875-4A70-B7D7-47BB910A2916}">
  <dimension ref="A1:G40"/>
  <sheetViews>
    <sheetView topLeftCell="A12" workbookViewId="0">
      <selection activeCell="F13" sqref="F13:F15"/>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7109375" bestFit="1" customWidth="1"/>
  </cols>
  <sheetData>
    <row r="1" spans="1:7" ht="60" x14ac:dyDescent="0.25">
      <c r="A1" s="1" t="s">
        <v>0</v>
      </c>
      <c r="B1" s="1" t="s">
        <v>1</v>
      </c>
      <c r="C1" s="1" t="s">
        <v>40</v>
      </c>
      <c r="D1" s="1" t="s">
        <v>41</v>
      </c>
      <c r="E1" s="1" t="s">
        <v>42</v>
      </c>
      <c r="F1" s="2" t="s">
        <v>12</v>
      </c>
      <c r="G1" s="3"/>
    </row>
    <row r="2" spans="1:7" ht="16.5" x14ac:dyDescent="0.35">
      <c r="A2" s="4" t="s">
        <v>14</v>
      </c>
      <c r="B2" s="5">
        <v>0.03</v>
      </c>
      <c r="C2" s="32">
        <v>0.03</v>
      </c>
      <c r="D2" s="32">
        <v>0</v>
      </c>
      <c r="E2" s="32">
        <f>+C2+D2</f>
        <v>0.03</v>
      </c>
      <c r="F2" s="6">
        <v>2.7000000000000001E-3</v>
      </c>
      <c r="G2" s="7">
        <f>B2*F2</f>
        <v>8.1000000000000004E-5</v>
      </c>
    </row>
    <row r="3" spans="1:7" ht="16.5" x14ac:dyDescent="0.35">
      <c r="A3" s="4" t="s">
        <v>15</v>
      </c>
      <c r="B3" s="8">
        <v>0.15</v>
      </c>
      <c r="C3" s="8">
        <v>0.15</v>
      </c>
      <c r="D3" s="8">
        <v>0</v>
      </c>
      <c r="E3" s="32">
        <f>+C3+D3</f>
        <v>0.15</v>
      </c>
      <c r="F3" s="6">
        <v>6.6</v>
      </c>
      <c r="G3" s="7">
        <f>B3*F3</f>
        <v>0.98999999999999988</v>
      </c>
    </row>
    <row r="4" spans="1:7" ht="16.5" x14ac:dyDescent="0.35">
      <c r="A4" s="4" t="s">
        <v>2</v>
      </c>
      <c r="B4" s="5"/>
      <c r="C4" s="5"/>
      <c r="D4" s="5"/>
      <c r="E4" s="5"/>
      <c r="F4" s="9"/>
      <c r="G4" s="7"/>
    </row>
    <row r="5" spans="1:7" ht="16.5" x14ac:dyDescent="0.35">
      <c r="A5" s="10" t="s">
        <v>3</v>
      </c>
      <c r="B5" s="5">
        <v>0.05</v>
      </c>
      <c r="C5" s="32">
        <v>0.05</v>
      </c>
      <c r="D5" s="32">
        <v>0</v>
      </c>
      <c r="E5" s="32">
        <f>+C5+D5</f>
        <v>0.05</v>
      </c>
      <c r="F5" s="6">
        <v>0.75</v>
      </c>
      <c r="G5" s="7">
        <f>B5*F5</f>
        <v>3.7500000000000006E-2</v>
      </c>
    </row>
    <row r="6" spans="1:7" ht="16.5" x14ac:dyDescent="0.35">
      <c r="A6" s="10" t="s">
        <v>4</v>
      </c>
      <c r="B6" s="5">
        <v>0.05</v>
      </c>
      <c r="C6" s="32">
        <v>0.05</v>
      </c>
      <c r="D6" s="32">
        <v>0</v>
      </c>
      <c r="E6" s="32">
        <f>+C6+D6</f>
        <v>0.05</v>
      </c>
      <c r="F6" s="6">
        <v>0.5</v>
      </c>
      <c r="G6" s="7">
        <f>B6*F6</f>
        <v>2.5000000000000001E-2</v>
      </c>
    </row>
    <row r="7" spans="1:7" ht="16.5" x14ac:dyDescent="0.35">
      <c r="A7" s="10" t="s">
        <v>5</v>
      </c>
      <c r="B7" s="5"/>
      <c r="C7" s="32"/>
      <c r="D7" s="32"/>
      <c r="E7" s="32"/>
      <c r="F7" s="6"/>
      <c r="G7" s="7">
        <f>B7*F7</f>
        <v>0</v>
      </c>
    </row>
    <row r="8" spans="1:7" ht="16.5" x14ac:dyDescent="0.35">
      <c r="A8" s="4" t="s">
        <v>6</v>
      </c>
      <c r="B8" s="5"/>
      <c r="C8" s="5"/>
      <c r="D8" s="5"/>
      <c r="E8" s="5"/>
      <c r="F8" s="9"/>
      <c r="G8" s="7"/>
    </row>
    <row r="9" spans="1:7" ht="16.5" x14ac:dyDescent="0.35">
      <c r="A9" s="10" t="s">
        <v>3</v>
      </c>
      <c r="B9" s="5">
        <v>0.02</v>
      </c>
      <c r="C9" s="32">
        <v>0.02</v>
      </c>
      <c r="D9" s="32">
        <v>0</v>
      </c>
      <c r="E9" s="32">
        <f>+C9+D9</f>
        <v>0.02</v>
      </c>
      <c r="F9" s="6">
        <v>0.75</v>
      </c>
      <c r="G9" s="7">
        <f>B9*F9</f>
        <v>1.4999999999999999E-2</v>
      </c>
    </row>
    <row r="10" spans="1:7" ht="16.5" x14ac:dyDescent="0.35">
      <c r="A10" s="10" t="s">
        <v>4</v>
      </c>
      <c r="B10" s="5"/>
      <c r="C10" s="32"/>
      <c r="D10" s="32"/>
      <c r="E10" s="32"/>
      <c r="F10" s="6"/>
      <c r="G10" s="7">
        <f>B10*F10</f>
        <v>0</v>
      </c>
    </row>
    <row r="11" spans="1:7" ht="16.5" x14ac:dyDescent="0.35">
      <c r="A11" s="10" t="s">
        <v>5</v>
      </c>
      <c r="B11" s="5"/>
      <c r="C11" s="32"/>
      <c r="D11" s="32"/>
      <c r="E11" s="32"/>
      <c r="F11" s="6"/>
      <c r="G11" s="7">
        <f>B11*F11</f>
        <v>0</v>
      </c>
    </row>
    <row r="12" spans="1:7" x14ac:dyDescent="0.25">
      <c r="A12" s="11" t="s">
        <v>7</v>
      </c>
      <c r="B12" s="5"/>
      <c r="C12" s="5"/>
      <c r="D12" s="5"/>
      <c r="E12" s="5"/>
      <c r="F12" s="9"/>
      <c r="G12" s="7"/>
    </row>
    <row r="13" spans="1:7" ht="16.5" x14ac:dyDescent="0.35">
      <c r="A13" s="10" t="s">
        <v>3</v>
      </c>
      <c r="B13" s="5">
        <v>0.45</v>
      </c>
      <c r="C13" s="32">
        <v>0.3</v>
      </c>
      <c r="D13" s="32">
        <v>0.15</v>
      </c>
      <c r="E13" s="32">
        <f t="shared" ref="E13:E15" si="0">+C13+D13</f>
        <v>0.44999999999999996</v>
      </c>
      <c r="F13" s="6">
        <v>5.3</v>
      </c>
      <c r="G13" s="7">
        <f>B13*F13</f>
        <v>2.3849999999999998</v>
      </c>
    </row>
    <row r="14" spans="1:7" ht="16.5" x14ac:dyDescent="0.35">
      <c r="A14" s="10" t="s">
        <v>4</v>
      </c>
      <c r="B14" s="5">
        <v>0.2</v>
      </c>
      <c r="C14" s="32">
        <v>0.1</v>
      </c>
      <c r="D14" s="32">
        <v>0.1</v>
      </c>
      <c r="E14" s="32">
        <f t="shared" si="0"/>
        <v>0.2</v>
      </c>
      <c r="F14" s="6">
        <v>4.5</v>
      </c>
      <c r="G14" s="7">
        <f>B14*F14</f>
        <v>0.9</v>
      </c>
    </row>
    <row r="15" spans="1:7" ht="16.5" x14ac:dyDescent="0.35">
      <c r="A15" s="10" t="s">
        <v>5</v>
      </c>
      <c r="B15" s="5">
        <v>0.05</v>
      </c>
      <c r="C15" s="32">
        <v>0</v>
      </c>
      <c r="D15" s="32">
        <v>0.05</v>
      </c>
      <c r="E15" s="32">
        <f t="shared" si="0"/>
        <v>0.05</v>
      </c>
      <c r="F15" s="6">
        <v>3</v>
      </c>
      <c r="G15" s="7">
        <f>B15*F15</f>
        <v>0.15000000000000002</v>
      </c>
    </row>
    <row r="16" spans="1:7" x14ac:dyDescent="0.25">
      <c r="A16" s="11" t="s">
        <v>8</v>
      </c>
      <c r="B16" s="5"/>
      <c r="C16" s="5"/>
      <c r="D16" s="5"/>
      <c r="E16" s="5"/>
      <c r="F16" s="9"/>
      <c r="G16" s="7"/>
    </row>
    <row r="17" spans="1:7" ht="16.5" x14ac:dyDescent="0.35">
      <c r="A17" s="10" t="s">
        <v>3</v>
      </c>
      <c r="B17" s="5"/>
      <c r="C17" s="32"/>
      <c r="D17" s="32"/>
      <c r="E17" s="32"/>
      <c r="F17" s="6"/>
      <c r="G17" s="7">
        <f>B17*F17</f>
        <v>0</v>
      </c>
    </row>
    <row r="18" spans="1:7" ht="16.5" x14ac:dyDescent="0.35">
      <c r="A18" s="10" t="s">
        <v>4</v>
      </c>
      <c r="B18" s="5"/>
      <c r="C18" s="32"/>
      <c r="D18" s="32"/>
      <c r="E18" s="32"/>
      <c r="F18" s="6"/>
      <c r="G18" s="7">
        <f>B18*F18</f>
        <v>0</v>
      </c>
    </row>
    <row r="19" spans="1:7" ht="16.5" x14ac:dyDescent="0.35">
      <c r="A19" s="10" t="s">
        <v>5</v>
      </c>
      <c r="B19" s="5"/>
      <c r="C19" s="32"/>
      <c r="D19" s="32"/>
      <c r="E19" s="32"/>
      <c r="F19" s="6"/>
      <c r="G19" s="7">
        <f>B19*F19</f>
        <v>0</v>
      </c>
    </row>
    <row r="20" spans="1:7" ht="16.5" x14ac:dyDescent="0.35">
      <c r="A20" s="4" t="s">
        <v>9</v>
      </c>
      <c r="B20" s="5"/>
      <c r="C20" s="5"/>
      <c r="D20" s="5"/>
      <c r="E20" s="5"/>
      <c r="F20" s="9"/>
      <c r="G20" s="7"/>
    </row>
    <row r="21" spans="1:7" ht="16.5" x14ac:dyDescent="0.35">
      <c r="A21" s="10" t="s">
        <v>3</v>
      </c>
      <c r="B21" s="5"/>
      <c r="C21" s="32"/>
      <c r="D21" s="32"/>
      <c r="E21" s="32"/>
      <c r="F21" s="6"/>
      <c r="G21" s="7">
        <f>B21*F21</f>
        <v>0</v>
      </c>
    </row>
    <row r="22" spans="1:7" ht="16.5" x14ac:dyDescent="0.35">
      <c r="A22" s="10" t="s">
        <v>4</v>
      </c>
      <c r="B22" s="5"/>
      <c r="C22" s="32"/>
      <c r="D22" s="32"/>
      <c r="E22" s="32"/>
      <c r="F22" s="6"/>
      <c r="G22" s="7">
        <f>B22*F22</f>
        <v>0</v>
      </c>
    </row>
    <row r="23" spans="1:7" ht="16.5" x14ac:dyDescent="0.35">
      <c r="A23" s="10" t="s">
        <v>5</v>
      </c>
      <c r="B23" s="5"/>
      <c r="C23" s="32"/>
      <c r="D23" s="32"/>
      <c r="E23" s="32"/>
      <c r="F23" s="6"/>
      <c r="G23" s="7">
        <f>B23*F23</f>
        <v>0</v>
      </c>
    </row>
    <row r="24" spans="1:7" x14ac:dyDescent="0.25">
      <c r="A24" s="3"/>
      <c r="B24" s="12">
        <f>SUM(B2:B23)</f>
        <v>1</v>
      </c>
      <c r="C24" s="12">
        <f>SUM(C2:C23)</f>
        <v>0.7</v>
      </c>
      <c r="D24" s="12">
        <f t="shared" ref="D24:E24" si="1">SUM(D2:D23)</f>
        <v>0.3</v>
      </c>
      <c r="E24" s="12">
        <f t="shared" si="1"/>
        <v>1</v>
      </c>
      <c r="F24" s="13">
        <f>+SUMPRODUCT(F2:F23,B2:B23)</f>
        <v>4.5025810000000002</v>
      </c>
      <c r="G24" s="3"/>
    </row>
    <row r="25" spans="1:7" x14ac:dyDescent="0.25">
      <c r="B25" s="14"/>
    </row>
    <row r="26" spans="1:7" ht="16.5" x14ac:dyDescent="0.35">
      <c r="A26" s="4" t="s">
        <v>10</v>
      </c>
      <c r="B26" s="15"/>
      <c r="C26" s="9"/>
      <c r="D26">
        <f>B26*C26</f>
        <v>0</v>
      </c>
    </row>
    <row r="27" spans="1:7" ht="16.5" x14ac:dyDescent="0.35">
      <c r="A27" s="4" t="s">
        <v>11</v>
      </c>
      <c r="B27" s="15"/>
      <c r="C27" s="16"/>
      <c r="D27">
        <f>B27*C27</f>
        <v>0</v>
      </c>
    </row>
    <row r="28" spans="1:7" ht="16.5" x14ac:dyDescent="0.35">
      <c r="A28" s="17"/>
      <c r="B28" s="18"/>
      <c r="C28" s="3"/>
    </row>
    <row r="29" spans="1:7" x14ac:dyDescent="0.25">
      <c r="A29" s="3"/>
      <c r="B29" s="18">
        <f>+B24</f>
        <v>1</v>
      </c>
      <c r="C29" s="19">
        <f>+SUMPRODUCT(C24:C28,B24:B28)</f>
        <v>0.7</v>
      </c>
      <c r="D29" s="20"/>
    </row>
    <row r="31" spans="1:7" x14ac:dyDescent="0.25">
      <c r="A31" t="s">
        <v>13</v>
      </c>
    </row>
    <row r="32" spans="1:7" ht="16.5" x14ac:dyDescent="0.35">
      <c r="A32" s="4" t="s">
        <v>14</v>
      </c>
      <c r="B32" s="14">
        <f>+SUMIF($A$2:$A$28,$A32,$B$2:$B$28)</f>
        <v>0.03</v>
      </c>
      <c r="C32" s="23">
        <f t="shared" ref="C32:C38" si="2">IFERROR(D32/B32,0)</f>
        <v>0</v>
      </c>
      <c r="D32" s="23">
        <f t="shared" ref="D32:D38" si="3">+SUMIF($A$2:$A$28,$A32,$D$2:$D$28)</f>
        <v>0</v>
      </c>
    </row>
    <row r="33" spans="1:4" ht="16.5" x14ac:dyDescent="0.35">
      <c r="A33" s="4" t="s">
        <v>15</v>
      </c>
      <c r="B33" s="14">
        <f t="shared" ref="B33:B38" si="4">+SUMIF($A$2:$A$28,$A33,$B$2:$B$28)</f>
        <v>0.15</v>
      </c>
      <c r="C33" s="23">
        <f t="shared" si="2"/>
        <v>0</v>
      </c>
      <c r="D33" s="23">
        <f t="shared" si="3"/>
        <v>0</v>
      </c>
    </row>
    <row r="34" spans="1:4" ht="16.5" x14ac:dyDescent="0.35">
      <c r="A34" s="4" t="s">
        <v>3</v>
      </c>
      <c r="B34" s="14">
        <f t="shared" si="4"/>
        <v>0.52</v>
      </c>
      <c r="C34" s="23">
        <f t="shared" si="2"/>
        <v>0.28846153846153844</v>
      </c>
      <c r="D34" s="23">
        <f t="shared" si="3"/>
        <v>0.15</v>
      </c>
    </row>
    <row r="35" spans="1:4" ht="16.5" x14ac:dyDescent="0.35">
      <c r="A35" s="4" t="s">
        <v>4</v>
      </c>
      <c r="B35" s="14">
        <f t="shared" si="4"/>
        <v>0.25</v>
      </c>
      <c r="C35" s="23">
        <f t="shared" si="2"/>
        <v>0.4</v>
      </c>
      <c r="D35" s="23">
        <f t="shared" si="3"/>
        <v>0.1</v>
      </c>
    </row>
    <row r="36" spans="1:4" ht="16.5" x14ac:dyDescent="0.35">
      <c r="A36" s="4" t="s">
        <v>5</v>
      </c>
      <c r="B36" s="14">
        <f t="shared" si="4"/>
        <v>0.05</v>
      </c>
      <c r="C36" s="23">
        <f t="shared" si="2"/>
        <v>1</v>
      </c>
      <c r="D36" s="23">
        <f t="shared" si="3"/>
        <v>0.05</v>
      </c>
    </row>
    <row r="37" spans="1:4" ht="16.5" x14ac:dyDescent="0.35">
      <c r="A37" s="4" t="s">
        <v>10</v>
      </c>
      <c r="B37" s="14">
        <f t="shared" si="4"/>
        <v>0</v>
      </c>
      <c r="C37" s="23">
        <f t="shared" si="2"/>
        <v>0</v>
      </c>
      <c r="D37" s="23">
        <f t="shared" si="3"/>
        <v>0</v>
      </c>
    </row>
    <row r="38" spans="1:4" ht="16.5" x14ac:dyDescent="0.35">
      <c r="A38" s="4" t="s">
        <v>11</v>
      </c>
      <c r="B38" s="14">
        <f t="shared" si="4"/>
        <v>0</v>
      </c>
      <c r="C38" s="23">
        <f t="shared" si="2"/>
        <v>0</v>
      </c>
      <c r="D38" s="23">
        <f t="shared" si="3"/>
        <v>0</v>
      </c>
    </row>
    <row r="39" spans="1:4" x14ac:dyDescent="0.25">
      <c r="C39" s="23"/>
    </row>
    <row r="40" spans="1:4" x14ac:dyDescent="0.25">
      <c r="B40" s="14">
        <f>SUM(B32:B36)</f>
        <v>1</v>
      </c>
      <c r="C40" s="23">
        <f>+SUMPRODUCT(C32:C38,B32:B38)/B40</f>
        <v>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model portfolio boundaries</vt:lpstr>
      <vt:lpstr>Dynamic</vt:lpstr>
      <vt:lpstr>Credit</vt:lpstr>
      <vt:lpstr>Gilt contant</vt:lpstr>
      <vt:lpstr>Gilt</vt:lpstr>
      <vt:lpstr>Long Term</vt:lpstr>
      <vt:lpstr>Med to long</vt:lpstr>
      <vt:lpstr>Medium</vt:lpstr>
      <vt:lpstr>bpsu</vt:lpstr>
      <vt:lpstr>cbf</vt:lpstr>
      <vt:lpstr>stf</vt:lpstr>
      <vt:lpstr>ldf</vt:lpstr>
      <vt:lpstr>mmf</vt:lpstr>
      <vt:lpstr>usdf</vt:lpstr>
      <vt:lpstr>liquid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Tripathi</dc:creator>
  <cp:lastModifiedBy>Admin</cp:lastModifiedBy>
  <cp:lastPrinted>2022-11-03T10:05:40Z</cp:lastPrinted>
  <dcterms:created xsi:type="dcterms:W3CDTF">2022-10-27T03:52:58Z</dcterms:created>
  <dcterms:modified xsi:type="dcterms:W3CDTF">2022-12-21T11:02:40Z</dcterms:modified>
</cp:coreProperties>
</file>